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bnikolov\Desktop\"/>
    </mc:Choice>
  </mc:AlternateContent>
  <xr:revisionPtr revIDLastSave="0" documentId="13_ncr:1_{4FEC07A8-DCED-4B25-B001-74D3B01FB54B}" xr6:coauthVersionLast="45" xr6:coauthVersionMax="45" xr10:uidLastSave="{00000000-0000-0000-0000-000000000000}"/>
  <bookViews>
    <workbookView xWindow="-120" yWindow="-120" windowWidth="24240" windowHeight="13140" activeTab="5" xr2:uid="{00000000-000D-0000-FFFF-FFFF00000000}"/>
  </bookViews>
  <sheets>
    <sheet name="Архитектура" sheetId="2" r:id="rId1"/>
    <sheet name="Електрика" sheetId="3" r:id="rId2"/>
    <sheet name="Водовод" sheetId="4" r:id="rId3"/>
    <sheet name="Машинство" sheetId="5" r:id="rId4"/>
    <sheet name="Контењери" sheetId="8" r:id="rId5"/>
    <sheet name="Рекапитулар" sheetId="6" r:id="rId6"/>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6" l="1"/>
  <c r="G45" i="5" l="1"/>
  <c r="G8" i="8" l="1"/>
  <c r="G7" i="8"/>
  <c r="G6" i="8"/>
  <c r="B6" i="8"/>
  <c r="B7" i="8" s="1"/>
  <c r="B8" i="8" s="1"/>
  <c r="A6" i="8"/>
  <c r="A7" i="8" s="1"/>
  <c r="A8" i="8" s="1"/>
  <c r="G5" i="8"/>
  <c r="G9" i="8" l="1"/>
  <c r="G43" i="5"/>
  <c r="G28" i="5"/>
  <c r="G29" i="5"/>
  <c r="G30" i="5"/>
  <c r="G31" i="5"/>
  <c r="G32" i="5"/>
  <c r="G33" i="5"/>
  <c r="G35" i="5"/>
  <c r="G36" i="5"/>
  <c r="G38" i="5"/>
  <c r="G39" i="5"/>
  <c r="G40" i="5"/>
  <c r="A11" i="5"/>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G41" i="5"/>
  <c r="G26" i="5"/>
  <c r="G25" i="5"/>
  <c r="G24" i="5"/>
  <c r="G23" i="5"/>
  <c r="G22" i="5"/>
  <c r="G21" i="5"/>
  <c r="G20" i="5"/>
  <c r="G19" i="5"/>
  <c r="G18" i="5"/>
  <c r="G17" i="5"/>
  <c r="G16" i="5"/>
  <c r="B26" i="5"/>
  <c r="B27" i="5" s="1"/>
  <c r="G15" i="5"/>
  <c r="G14" i="5"/>
  <c r="G13" i="5"/>
  <c r="G12" i="5"/>
  <c r="G5" i="5"/>
  <c r="G30" i="4"/>
  <c r="G10" i="8" l="1"/>
  <c r="G11" i="8" s="1"/>
  <c r="G7" i="6" s="1"/>
  <c r="F34" i="5"/>
  <c r="G34" i="5" s="1"/>
  <c r="F42" i="5" s="1"/>
  <c r="G42" i="5" s="1"/>
  <c r="G44" i="5" s="1"/>
  <c r="B17" i="4"/>
  <c r="G13" i="4"/>
  <c r="G29" i="4"/>
  <c r="G28" i="4"/>
  <c r="G27" i="4"/>
  <c r="G26" i="4"/>
  <c r="G25" i="4"/>
  <c r="G24" i="4"/>
  <c r="G23" i="4"/>
  <c r="G22" i="4"/>
  <c r="G21" i="4"/>
  <c r="G20" i="4"/>
  <c r="G19" i="4"/>
  <c r="G18" i="4"/>
  <c r="G17" i="4"/>
  <c r="G16" i="4"/>
  <c r="G15" i="4"/>
  <c r="G14" i="4"/>
  <c r="G11" i="4"/>
  <c r="G10" i="4"/>
  <c r="G9" i="4"/>
  <c r="G8" i="4"/>
  <c r="G7" i="4"/>
  <c r="G6" i="4"/>
  <c r="B6" i="4"/>
  <c r="A6" i="4"/>
  <c r="A7" i="4" s="1"/>
  <c r="A8" i="4" s="1"/>
  <c r="A9" i="4" s="1"/>
  <c r="A10" i="4" s="1"/>
  <c r="A11" i="4" s="1"/>
  <c r="G5" i="4"/>
  <c r="G46" i="5" l="1"/>
  <c r="G6" i="6" s="1"/>
  <c r="G31" i="4"/>
  <c r="G32" i="4" s="1"/>
  <c r="B7" i="4"/>
  <c r="B8" i="4" s="1"/>
  <c r="B9" i="4" s="1"/>
  <c r="B10" i="4" s="1"/>
  <c r="B11" i="4" s="1"/>
  <c r="B12" i="4" s="1"/>
  <c r="B18" i="4"/>
  <c r="B19" i="4" s="1"/>
  <c r="B20" i="4" s="1"/>
  <c r="B21" i="4" s="1"/>
  <c r="B22" i="4" s="1"/>
  <c r="B23" i="4" s="1"/>
  <c r="B24" i="4" s="1"/>
  <c r="B25" i="4"/>
  <c r="B26" i="4" s="1"/>
  <c r="B27" i="4" s="1"/>
  <c r="B28" i="4" s="1"/>
  <c r="B29" i="4" s="1"/>
  <c r="B30" i="4" s="1"/>
  <c r="A12" i="4"/>
  <c r="A13" i="4" s="1"/>
  <c r="A14" i="4" s="1"/>
  <c r="A15" i="4" s="1"/>
  <c r="A16" i="4" s="1"/>
  <c r="A17" i="4" s="1"/>
  <c r="A18" i="4" s="1"/>
  <c r="A19" i="4" s="1"/>
  <c r="A20" i="4" s="1"/>
  <c r="A21" i="4" s="1"/>
  <c r="A22" i="4" s="1"/>
  <c r="A23" i="4" s="1"/>
  <c r="A24" i="4" s="1"/>
  <c r="A25" i="4" s="1"/>
  <c r="A26" i="4" s="1"/>
  <c r="A27" i="4" s="1"/>
  <c r="A28" i="4" s="1"/>
  <c r="A29" i="4" s="1"/>
  <c r="A30" i="4" s="1"/>
  <c r="G33" i="4" l="1"/>
  <c r="G5" i="6" s="1"/>
  <c r="G37" i="3"/>
  <c r="G23" i="3"/>
  <c r="G43" i="3" l="1"/>
  <c r="G42" i="3"/>
  <c r="G41" i="3"/>
  <c r="G40" i="3"/>
  <c r="G36" i="3"/>
  <c r="G35" i="3"/>
  <c r="G34" i="3"/>
  <c r="G31" i="3"/>
  <c r="G30" i="3"/>
  <c r="G29" i="3"/>
  <c r="G28" i="3"/>
  <c r="G27" i="3"/>
  <c r="G26" i="3"/>
  <c r="G25" i="3"/>
  <c r="G24" i="3"/>
  <c r="G22" i="3"/>
  <c r="G21" i="3"/>
  <c r="G20" i="3"/>
  <c r="G19" i="3"/>
  <c r="G18" i="3"/>
  <c r="G17" i="3"/>
  <c r="G16" i="3"/>
  <c r="G15" i="3"/>
  <c r="G14" i="3"/>
  <c r="G13" i="3"/>
  <c r="G12" i="3"/>
  <c r="G10" i="3"/>
  <c r="G9" i="3"/>
  <c r="G8" i="3"/>
  <c r="G7" i="3"/>
  <c r="B7" i="3"/>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4" i="3" s="1"/>
  <c r="B35" i="3" s="1"/>
  <c r="B36" i="3" s="1"/>
  <c r="B37" i="3" s="1"/>
  <c r="B41" i="3" s="1"/>
  <c r="B42" i="3" s="1"/>
  <c r="B43" i="3" s="1"/>
  <c r="A7" i="3"/>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4" i="3" s="1"/>
  <c r="A35" i="3" s="1"/>
  <c r="A36" i="3" s="1"/>
  <c r="A37" i="3" s="1"/>
  <c r="A42" i="3" s="1"/>
  <c r="A43" i="3" s="1"/>
  <c r="G6" i="3"/>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G74" i="2"/>
  <c r="G75" i="2"/>
  <c r="G44" i="3" l="1"/>
  <c r="G38" i="3"/>
  <c r="G5" i="2" l="1"/>
  <c r="G38" i="2"/>
  <c r="G21" i="2"/>
  <c r="G77" i="2" l="1"/>
  <c r="G55" i="2"/>
  <c r="G48" i="2"/>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G66" i="2" l="1"/>
  <c r="G65" i="2"/>
  <c r="G64" i="2"/>
  <c r="G63" i="2"/>
  <c r="G62" i="2"/>
  <c r="G61" i="2"/>
  <c r="G60" i="2"/>
  <c r="G59" i="2"/>
  <c r="G58" i="2"/>
  <c r="G57" i="2"/>
  <c r="G56" i="2"/>
  <c r="G49" i="2"/>
  <c r="G50" i="2"/>
  <c r="G51" i="2"/>
  <c r="G52" i="2"/>
  <c r="G53" i="2"/>
  <c r="G68" i="2"/>
  <c r="G69" i="2"/>
  <c r="G70" i="2"/>
  <c r="G71" i="2"/>
  <c r="G72" i="2"/>
  <c r="G73" i="2"/>
  <c r="G86" i="2" l="1"/>
  <c r="G85" i="2"/>
  <c r="G84" i="2"/>
  <c r="G83" i="2"/>
  <c r="G82" i="2"/>
  <c r="G81" i="2"/>
  <c r="G80" i="2"/>
  <c r="G79" i="2"/>
  <c r="G78" i="2"/>
  <c r="G45" i="2"/>
  <c r="G44" i="2"/>
  <c r="G43" i="2"/>
  <c r="G42" i="2"/>
  <c r="G41" i="2"/>
  <c r="G40" i="2"/>
  <c r="G39" i="2"/>
  <c r="G37" i="2"/>
  <c r="G36" i="2"/>
  <c r="G35" i="2"/>
  <c r="G34" i="2"/>
  <c r="G33" i="2"/>
  <c r="G32" i="2"/>
  <c r="G31" i="2"/>
  <c r="G30" i="2"/>
  <c r="G29" i="2"/>
  <c r="G28" i="2"/>
  <c r="G27" i="2"/>
  <c r="G26" i="2"/>
  <c r="G25" i="2"/>
  <c r="G24" i="2"/>
  <c r="G23" i="2"/>
  <c r="G22" i="2"/>
  <c r="G20" i="2"/>
  <c r="G19" i="2"/>
  <c r="G18" i="2"/>
  <c r="G17" i="2"/>
  <c r="G16" i="2"/>
  <c r="G15" i="2"/>
  <c r="G14" i="2"/>
  <c r="G13" i="2"/>
  <c r="G12" i="2"/>
  <c r="G11" i="2"/>
  <c r="G10" i="2"/>
  <c r="G9" i="2"/>
  <c r="G8" i="2"/>
  <c r="G7" i="2"/>
  <c r="G6" i="2"/>
  <c r="G87" i="2" l="1"/>
  <c r="G88" i="2" l="1"/>
  <c r="G89" i="2" s="1"/>
  <c r="G3" i="6" s="1"/>
  <c r="G11" i="3"/>
  <c r="G32" i="3" s="1"/>
  <c r="G45" i="3" s="1"/>
  <c r="G46" i="3" l="1"/>
  <c r="G47" i="3" s="1"/>
  <c r="G4" i="6" s="1"/>
</calcChain>
</file>

<file path=xl/sharedStrings.xml><?xml version="1.0" encoding="utf-8"?>
<sst xmlns="http://schemas.openxmlformats.org/spreadsheetml/2006/main" count="481" uniqueCount="285">
  <si>
    <t>Obele`uvawe i iskol~uvawe na objektot</t>
  </si>
  <si>
    <t>Ra~en dokop  na zemja  za stopi</t>
  </si>
  <si>
    <r>
      <rPr>
        <sz val="11"/>
        <color theme="1"/>
        <rFont val="MAC C Swiss"/>
        <family val="2"/>
      </rPr>
      <t>Ra~en iskop  na zemja 3ta i 4ta kat.  za povrzni
gredi pokraj objektot od  nadvore{nata strana na na objektot 40h60 cm</t>
    </r>
    <r>
      <rPr>
        <sz val="11"/>
        <color theme="1"/>
        <rFont val="Calibri"/>
        <family val="2"/>
        <charset val="204"/>
        <scheme val="minor"/>
      </rPr>
      <t xml:space="preserve">
</t>
    </r>
  </si>
  <si>
    <r>
      <rPr>
        <sz val="11"/>
        <color theme="1"/>
        <rFont val="MAC C Swiss"/>
        <family val="2"/>
      </rPr>
      <t xml:space="preserve"> Ra~no razastirawe na del od iskopanata zemja so utovar vo koli~ka i odvoz do 50m       </t>
    </r>
    <r>
      <rPr>
        <sz val="11"/>
        <color theme="1"/>
        <rFont val="Calibri"/>
        <family val="2"/>
        <charset val="204"/>
        <scheme val="minor"/>
      </rPr>
      <t xml:space="preserve">                               
</t>
    </r>
  </si>
  <si>
    <r>
      <t xml:space="preserve"> </t>
    </r>
    <r>
      <rPr>
        <sz val="11"/>
        <color theme="1"/>
        <rFont val="MAC C Swiss"/>
        <family val="2"/>
      </rPr>
      <t>Ma{inski  iskop  na zemja 3i 4ta kat.  za podrum so delumno  koristewe  na pikomer i utovar i odvoz na  materijalot  do 5 km</t>
    </r>
    <r>
      <rPr>
        <sz val="11"/>
        <color theme="1"/>
        <rFont val="Calibri"/>
        <family val="2"/>
        <charset val="204"/>
        <scheme val="minor"/>
      </rPr>
      <t xml:space="preserve">
</t>
    </r>
  </si>
  <si>
    <r>
      <rPr>
        <sz val="11"/>
        <color theme="1"/>
        <rFont val="MAC C Swiss"/>
        <family val="2"/>
      </rPr>
      <t>Betonirawe  na   mr{av beton  pod stopi          d-5cm 1.7h1,8 m  h  20br.=61,2m2  i pod povrzni gredi d=5cm  {-40cm    35+35  +4h8m   h 0,6=61,2m2</t>
    </r>
    <r>
      <rPr>
        <sz val="11"/>
        <color theme="1"/>
        <rFont val="Calibri"/>
        <family val="2"/>
        <charset val="204"/>
        <scheme val="minor"/>
      </rPr>
      <t xml:space="preserve">
</t>
    </r>
  </si>
  <si>
    <t xml:space="preserve"> Betonirawe na temelni stopi so mb 20</t>
  </si>
  <si>
    <r>
      <t xml:space="preserve"> </t>
    </r>
    <r>
      <rPr>
        <sz val="11"/>
        <color theme="1"/>
        <rFont val="MAC C Swiss"/>
        <family val="2"/>
      </rPr>
      <t>Ra~no {temovawe - otvarawe otvori  vo 
zidovi od  kamen so  koristewe na hilta  i 
pravewe  potrebni {licevi za gredi i stolbovi</t>
    </r>
    <r>
      <rPr>
        <sz val="11"/>
        <color theme="1"/>
        <rFont val="Calibri"/>
        <family val="2"/>
        <charset val="204"/>
        <scheme val="minor"/>
      </rPr>
      <t xml:space="preserve">
</t>
    </r>
  </si>
  <si>
    <t xml:space="preserve">Izrabotka -betonirawe  na za{titen trotoar okolu objektot d-10 cm  {-1,2m i  pro{iruvawe  kaj  vlezot 6h6m so mb 30 (so predhodno  nabivawe  na celata povr{ina  so vaqak ili  vibro `aba i doteruvawe so nanesuvawe  soodvetna podloga od  zemja ili
 potreben   ~akal se  do  spremna  za  betonirawe  )
</t>
  </si>
  <si>
    <r>
      <rPr>
        <sz val="11"/>
        <color theme="1"/>
        <rFont val="MAC C Swiss"/>
        <family val="2"/>
      </rPr>
      <t xml:space="preserve"> Izrabotka  na arm. bet. me|ukatna konstrukcija plo~a d=14  cm so MB 30  vrz podrum so potrebna oplata i podupirawe   </t>
    </r>
    <r>
      <rPr>
        <sz val="11"/>
        <color theme="1"/>
        <rFont val="Calibri"/>
        <family val="2"/>
        <charset val="204"/>
        <scheme val="minor"/>
      </rPr>
      <t xml:space="preserve">
</t>
    </r>
  </si>
  <si>
    <r>
      <rPr>
        <sz val="11"/>
        <color theme="1"/>
        <rFont val="MAC C Swiss"/>
        <family val="2"/>
      </rPr>
      <t>Izrabotka  na arm. bet. me|ukatna konstrukcija 
plo~a d=14  cm  i d=12cm MB30 vrz prizemje so   potrebna oplata i podupirawe</t>
    </r>
    <r>
      <rPr>
        <sz val="11"/>
        <color theme="1"/>
        <rFont val="Calibri"/>
        <family val="2"/>
        <charset val="204"/>
        <scheme val="minor"/>
      </rPr>
      <t xml:space="preserve">
</t>
    </r>
  </si>
  <si>
    <r>
      <rPr>
        <sz val="11"/>
        <color theme="1"/>
        <rFont val="MAC C Swiss"/>
        <family val="2"/>
      </rPr>
      <t>Izrabotka na arm. bet.  dvokraki skali
vo podum i skali  vo prizemje so MB 30 so plo~a d= 12 cm  i skalnici 18/30  {-120 cm</t>
    </r>
    <r>
      <rPr>
        <sz val="11"/>
        <color theme="1"/>
        <rFont val="Calibri"/>
        <family val="2"/>
        <charset val="204"/>
        <scheme val="minor"/>
      </rPr>
      <t xml:space="preserve">
</t>
    </r>
  </si>
  <si>
    <r>
      <rPr>
        <sz val="11"/>
        <color theme="1"/>
        <rFont val="MAC C Swiss"/>
        <family val="2"/>
      </rPr>
      <t>Izrabotka na arm. bet. gredi i serkla`i so mb30 vrz zid od  blok i kamen i  potrebna   oplata i podupirawe vrz betonski ,zid vrz kamen zid,  и гredi vo krov</t>
    </r>
    <r>
      <rPr>
        <sz val="11"/>
        <color theme="1"/>
        <rFont val="Calibri"/>
        <family val="2"/>
        <charset val="204"/>
        <scheme val="minor"/>
      </rPr>
      <t xml:space="preserve">
</t>
    </r>
  </si>
  <si>
    <r>
      <rPr>
        <sz val="11"/>
        <color theme="1"/>
        <rFont val="MAC C Swiss"/>
        <family val="2"/>
      </rPr>
      <t>Vnatre{no malterisuvawe  na zidovi so
 usemal malter d= 2,5 cm grbo i fino</t>
    </r>
    <r>
      <rPr>
        <sz val="11"/>
        <color theme="1"/>
        <rFont val="Calibri"/>
        <family val="2"/>
        <charset val="204"/>
        <scheme val="minor"/>
      </rPr>
      <t xml:space="preserve">
</t>
    </r>
  </si>
  <si>
    <r>
      <rPr>
        <sz val="11"/>
        <color theme="1"/>
        <rFont val="MAC C Swiss"/>
        <family val="2"/>
      </rPr>
      <t>Izrabotka - oblo`uvawe na   zid od kamen 
 od  vnatr{nata strana  so gips karton plo~i
i potrebni profili i  5cm toplinska izolacija 
 od  mineralna  volna zaedno so banda`irawe,  postavena  dihtong guma  na spojot  so pstoe~kiot zid poradi spre~uvawe na prodor na zvuk ,  i izvr{eno gletovawe do faza belewe</t>
    </r>
    <r>
      <rPr>
        <sz val="11"/>
        <color theme="1"/>
        <rFont val="Calibri"/>
        <family val="2"/>
        <charset val="204"/>
        <scheme val="minor"/>
      </rPr>
      <t xml:space="preserve">
</t>
    </r>
  </si>
  <si>
    <r>
      <rPr>
        <sz val="11"/>
        <color theme="1"/>
        <rFont val="MAC C Swiss"/>
        <family val="2"/>
      </rPr>
      <t>Malterisuvawe na tavani so usemal malter
so predhodno {pricawe so cementno mleko</t>
    </r>
    <r>
      <rPr>
        <sz val="11"/>
        <color theme="1"/>
        <rFont val="Calibri"/>
        <family val="2"/>
        <charset val="204"/>
        <scheme val="minor"/>
      </rPr>
      <t xml:space="preserve">
</t>
    </r>
  </si>
  <si>
    <r>
      <rPr>
        <sz val="11"/>
        <color theme="1"/>
        <rFont val="MAC C Swiss"/>
        <family val="2"/>
      </rPr>
      <t>Nadvore{no malterisuvawe so usemal malter
i del vo cokleto so cementen malter d= 2,5 cm</t>
    </r>
    <r>
      <rPr>
        <sz val="11"/>
        <color theme="1"/>
        <rFont val="Calibri"/>
        <family val="2"/>
        <charset val="204"/>
        <scheme val="minor"/>
      </rPr>
      <t xml:space="preserve">
</t>
    </r>
  </si>
  <si>
    <r>
      <rPr>
        <sz val="11"/>
        <color theme="1"/>
        <rFont val="MAC C Swiss"/>
        <family val="2"/>
      </rPr>
      <t>Izrabotka na horizontalna i vertikalna 
  hidro izolacija od premaz i lepenka so toplo
 vgraduvawe- lemewe</t>
    </r>
    <r>
      <rPr>
        <sz val="11"/>
        <color theme="1"/>
        <rFont val="Calibri"/>
        <family val="2"/>
        <charset val="204"/>
        <scheme val="minor"/>
      </rPr>
      <t xml:space="preserve">
</t>
    </r>
  </si>
  <si>
    <r>
      <rPr>
        <sz val="11"/>
        <color theme="1"/>
        <rFont val="MAC C Swiss"/>
        <family val="2"/>
      </rPr>
      <t>Izrabotka  na  spu{ten tavan od gips karton
 zaedno so banda`irawe,  postavena  dihtong 
 guma  na spojot  so pstoe~kiot
 zid poradi spre~uvawe na prodor na zvuk , 
 i izvr{eno gletovawe do faza belewe</t>
    </r>
    <r>
      <rPr>
        <sz val="11"/>
        <color theme="1"/>
        <rFont val="Calibri"/>
        <family val="2"/>
        <charset val="204"/>
        <scheme val="minor"/>
      </rPr>
      <t xml:space="preserve">
</t>
    </r>
  </si>
  <si>
    <t>Nabavka i vgraduvawe na toplinska izolacija 
d= 15 cm   tvrdo presovana  vrz tavan od  gips karton</t>
  </si>
  <si>
    <t>Nabavka i vgraduvawe na protivklizni granitni podni plo~ki so  golemina  min. 30h30 cm a  mo`e I pogolemi,  dijagonalno postaveni                         vo podrum i prizemje  i na dve terasi na kat</t>
  </si>
  <si>
    <r>
      <rPr>
        <sz val="11"/>
        <color theme="1"/>
        <rFont val="MAC C Swiss"/>
        <family val="2"/>
      </rPr>
      <t>Nabavka i vgraduvawe na protivklizni granitni podni plo~ki vo  kupatila na katot
so  golemina  min. 30h30 cm a  mo`e i
pogolemi,  dijagonalno postaveni</t>
    </r>
    <r>
      <rPr>
        <sz val="11"/>
        <color theme="1"/>
        <rFont val="Calibri"/>
        <family val="2"/>
        <charset val="204"/>
        <scheme val="minor"/>
      </rPr>
      <t xml:space="preserve">
</t>
    </r>
  </si>
  <si>
    <t>Nabavka i vgraduvawe na zidni plo~ki min. 
20/35цм horizintalno postaveni  so postavuvawe agolni  i zavr{ni lajsni</t>
  </si>
  <si>
    <t>Stolarski raboti</t>
  </si>
  <si>
    <t>Belewe na tavani i zidovi so polikolor</t>
  </si>
  <si>
    <t>Belewe so fasadeks</t>
  </si>
  <si>
    <r>
      <rPr>
        <sz val="11"/>
        <color theme="1"/>
        <rFont val="MAC C Swiss"/>
        <family val="2"/>
      </rPr>
      <t>Izrabotka na gromobranska instalacija  od</t>
    </r>
    <r>
      <rPr>
        <sz val="11"/>
        <color theme="1"/>
        <rFont val="Calibri"/>
        <family val="2"/>
        <charset val="204"/>
        <scheme val="minor"/>
      </rPr>
      <t xml:space="preserve">
Fezn</t>
    </r>
    <r>
      <rPr>
        <sz val="11"/>
        <color theme="1"/>
        <rFont val="MAC C Swiss"/>
        <family val="2"/>
      </rPr>
      <t xml:space="preserve"> pocinkovana traka 4h40mm komplet  so dr`~i
</t>
    </r>
  </si>
  <si>
    <t xml:space="preserve">kg. </t>
  </si>
  <si>
    <r>
      <rPr>
        <sz val="11"/>
        <color theme="1"/>
        <rFont val="MAC C Swiss"/>
        <family val="2"/>
      </rPr>
      <t xml:space="preserve">Nabavka i  vgraduvawe  okapnici od 
plastificiran lim vo  boja -  za prozorci ,  
pricvrstuvaweto da se izvr{i so lepewe  i
{rafewe, so predhodno pripremena podloga kako i potreben silikon na spoevite.       </t>
    </r>
    <r>
      <rPr>
        <sz val="11"/>
        <color theme="1"/>
        <rFont val="Calibri"/>
        <family val="2"/>
        <charset val="204"/>
        <scheme val="minor"/>
      </rPr>
      <t xml:space="preserve">
</t>
    </r>
  </si>
  <si>
    <t>бр.</t>
  </si>
  <si>
    <t xml:space="preserve">                                                     
na kat 100/140                                                            
</t>
  </si>
  <si>
    <t>ВКУПНО</t>
  </si>
  <si>
    <t>СЕ ВКУПНО</t>
  </si>
  <si>
    <t>Непредвидени работи 10%</t>
  </si>
  <si>
    <t xml:space="preserve">                                                     
na kat 80/140                                                            
</t>
  </si>
  <si>
    <t xml:space="preserve">                                                     
na kat 60/80                                                            
</t>
  </si>
  <si>
    <t>балконски врати 80/220</t>
  </si>
  <si>
    <t>триоаголни 190/270</t>
  </si>
  <si>
    <r>
      <rPr>
        <sz val="11"/>
        <color theme="1"/>
        <rFont val="MAC C Swiss"/>
        <family val="2"/>
      </rPr>
      <t xml:space="preserve">Вkupno krov       </t>
    </r>
    <r>
      <rPr>
        <sz val="11"/>
        <color theme="1"/>
        <rFont val="Calibri"/>
        <family val="2"/>
        <charset val="204"/>
        <scheme val="minor"/>
      </rPr>
      <t xml:space="preserve">                                                             </t>
    </r>
  </si>
  <si>
    <t xml:space="preserve">во пр. 90/295  (со крило- 80/200цм вл.за соби)         </t>
  </si>
  <si>
    <t xml:space="preserve"> на кат. 90/200  (со крило- 80/200цм вн. за соби)      </t>
  </si>
  <si>
    <t xml:space="preserve"> 80/205  (со крило- 70/200цм за купатило)                 </t>
  </si>
  <si>
    <t xml:space="preserve">70/205  (со крило- 60/200цм за купатило)                 </t>
  </si>
  <si>
    <t xml:space="preserve">влезна Алуминиумска двокрилна врата   
 2х80/220  и надсветло  160/140                                     
</t>
  </si>
  <si>
    <t xml:space="preserve">надворешна влезна Алуминиумска двокрилна
врата  2х80//220    (главна  врата)
</t>
  </si>
  <si>
    <t xml:space="preserve">надворешна Алуминиумска влезна  врата  90/220 (со крило- 80/200цм  )                                                       </t>
  </si>
  <si>
    <t xml:space="preserve">надворешна Алуминиумска влезна  врата  110/220  (со крило- 100/200цм  )  </t>
  </si>
  <si>
    <t>Red. Br.</t>
  </si>
  <si>
    <t>Poz. Br</t>
  </si>
  <si>
    <t>Opis na rabotite</t>
  </si>
  <si>
    <t>Ed. mera</t>
  </si>
  <si>
    <t>Koli~ina</t>
  </si>
  <si>
    <t>Ed. Cena (den. bez DDV)</t>
  </si>
  <si>
    <t>Vkupna cena (den. bez DDV)</t>
  </si>
  <si>
    <r>
      <rPr>
        <sz val="11"/>
        <color theme="1"/>
        <rFont val="MAC C Swiss"/>
        <family val="2"/>
      </rPr>
      <t xml:space="preserve"> Ra~no ru{ewe  na  naklonet zid  od  kamen  vo  kalov i  usemal  malter so skladirawe  na  materijalot na potrebna oddale~enost   do objektot (poradi povtorna  upotreba  na istiot vo druga stavka)</t>
    </r>
    <r>
      <rPr>
        <sz val="11"/>
        <color theme="1"/>
        <rFont val="Calibri"/>
        <family val="2"/>
        <charset val="204"/>
        <scheme val="minor"/>
      </rPr>
      <t xml:space="preserve">
</t>
    </r>
  </si>
  <si>
    <t xml:space="preserve"> vo prizemje100/90</t>
  </si>
  <si>
    <t xml:space="preserve">Набавка и вградување на внатрешни дуплошперовани врати со каси 13 цм со надсветла          
</t>
  </si>
  <si>
    <t xml:space="preserve">на кат  90/240 (со крило- 80/200цм вл.за соби)  </t>
  </si>
  <si>
    <t xml:space="preserve">надворешни фиксни алуминиумски прозорци веднаш до   влезна  врата   100//220                                                                           
</t>
  </si>
  <si>
    <r>
      <rPr>
        <sz val="11"/>
        <color theme="1"/>
        <rFont val="MAC C Swiss"/>
        <family val="2"/>
      </rPr>
      <t>Nabavka i vgraduvawe so valirawe na ~akal   d=10cm vo nabiena sostojba</t>
    </r>
    <r>
      <rPr>
        <sz val="11"/>
        <color theme="1"/>
        <rFont val="Calibri"/>
        <family val="2"/>
        <charset val="204"/>
        <scheme val="minor"/>
      </rPr>
      <t xml:space="preserve">
</t>
    </r>
  </si>
  <si>
    <r>
      <rPr>
        <sz val="11"/>
        <color theme="1"/>
        <rFont val="MAC C Swiss"/>
        <family val="2"/>
      </rPr>
      <t xml:space="preserve">Izrabotka na monta`en pregraden zid  tip </t>
    </r>
    <r>
      <rPr>
        <sz val="11"/>
        <color theme="1"/>
        <rFont val="Calibri"/>
        <family val="2"/>
        <charset val="204"/>
        <scheme val="minor"/>
      </rPr>
      <t>W</t>
    </r>
    <r>
      <rPr>
        <sz val="11"/>
        <color theme="1"/>
        <rFont val="MAC C Swiss"/>
        <family val="2"/>
      </rPr>
      <t xml:space="preserve"> 112 ( profil 7,5 cm , mineralna volna  5 cm  , dvostrano duplo oblo`ena so gips karton odnosno 12,5+12,5 mm  ili vkupna debelina  na  zid 2,5+7,5+2,5 = 12,5 cm, zaedno so banda`irawe,  postavena  dihtong guma  na spojot  so pstoe~kiot  zid poradi spre~uvawe na prodor na zvuk , i izvr{eno   gletovawe do faza belewe.</t>
    </r>
    <r>
      <rPr>
        <sz val="11"/>
        <color theme="1"/>
        <rFont val="Calibri"/>
        <family val="2"/>
        <charset val="204"/>
        <scheme val="minor"/>
      </rPr>
      <t xml:space="preserve">
</t>
    </r>
  </si>
  <si>
    <t xml:space="preserve"> 110/295  (со крило- 100/200цм за купатило)             </t>
  </si>
  <si>
    <t xml:space="preserve">  110/200  (со крило- 100/200цм за купатило)             </t>
  </si>
  <si>
    <t xml:space="preserve">Nabavka transport i vgraduvawe  na PVC
prozorci ( so dimenzii prema tehni~ka dokumentacija)
specifikacijata i rabotata  vklu~uvaat PVC
stolarija petokomoren profil poja~ana  so ~eli~en 
ner|osuva~ki  materijal 1,25mm  zaedno  so okov i mehanizan  za  kipawe, zastaklena  so  float stakl termopan 4+16+5 mm 
Prozorskite dotatoci da se relevantni za PVC profili i funkcii spored predvidenite crte`i so tehni~kata dokumentacija
 - postavuvaweto - fiksiraweto  na  konstrukcija  
 zgradata  da bide so soodvetni {rafovi   za sigurna i trajna instalacija
- ispolnata  na prostorot pome|u prozorecot i konstrukcijata da bide so pur pena po celiot obem napomena: Dimenziite pred izrabotka da se zemat od lice mesto  posebno za sekoj otvor - za da rastojanieto od konstrukcijata  do prozorecot  bide najminimalna.
  Prozorci :
      </t>
  </si>
  <si>
    <r>
      <rPr>
        <sz val="11"/>
        <color theme="1"/>
        <rFont val="MAC C Swiss"/>
        <family val="2"/>
      </rPr>
      <t xml:space="preserve">Izrabotka   na drvena lamperija  na strei so daska   d=2cm  zaedno so potrebna podkonstrukcija od letvi 2,5 h 5 cm kovana  po kosite  gredi, kako i za{titena so sredstvo protiv vlaga  a potoa  so sredstvo  so temno kafeava  boja </t>
    </r>
    <r>
      <rPr>
        <sz val="11"/>
        <color theme="1"/>
        <rFont val="Calibri"/>
        <family val="2"/>
        <charset val="204"/>
        <scheme val="minor"/>
      </rPr>
      <t xml:space="preserve">
</t>
    </r>
  </si>
  <si>
    <t xml:space="preserve">                                                                  
</t>
  </si>
  <si>
    <r>
      <rPr>
        <sz val="11"/>
        <color theme="1"/>
        <rFont val="MAC C Swiss"/>
        <family val="2"/>
      </rPr>
      <t>Izrabotka i  vgraduvawe  na ПВЦ  ролетни</t>
    </r>
    <r>
      <rPr>
        <sz val="11"/>
        <color theme="1"/>
        <rFont val="Calibri"/>
        <family val="2"/>
        <charset val="204"/>
        <scheme val="minor"/>
      </rPr>
      <t xml:space="preserve">
 </t>
    </r>
    <r>
      <rPr>
        <sz val="11"/>
        <color theme="1"/>
        <rFont val="MAC C Swiss"/>
        <family val="2"/>
      </rPr>
      <t xml:space="preserve">za prozorci  и врати:                                                      
</t>
    </r>
  </si>
  <si>
    <t xml:space="preserve">vo prizemje100/90                                                       
</t>
  </si>
  <si>
    <r>
      <rPr>
        <sz val="11"/>
        <color theme="1"/>
        <rFont val="MAC C Swiss"/>
        <family val="2"/>
      </rPr>
      <t>Nabavka  i monta`a na PVC parapetni daski so oborena ivici, od vnatre{na   strana , pricvrstuvaweto da se izvr{i so lepewe so  predhodno pripremena podloga kako i potreben silikon na spoevite.</t>
    </r>
    <r>
      <rPr>
        <sz val="11"/>
        <color theme="1"/>
        <rFont val="Calibri"/>
        <family val="2"/>
        <charset val="204"/>
        <scheme val="minor"/>
      </rPr>
      <t xml:space="preserve">
</t>
    </r>
  </si>
  <si>
    <r>
      <rPr>
        <sz val="11"/>
        <color theme="1"/>
        <rFont val="MAC C Swiss"/>
        <family val="2"/>
      </rPr>
      <t>Izrabotka  na rampa za  lica so posebni potrebi i potreben potporen zid od beton МБ 30</t>
    </r>
    <r>
      <rPr>
        <sz val="11"/>
        <color theme="1"/>
        <rFont val="Calibri"/>
        <family val="2"/>
        <charset val="204"/>
        <scheme val="minor"/>
      </rPr>
      <t xml:space="preserve">
</t>
    </r>
  </si>
  <si>
    <t>Предмер Пресметка за реконструкција на планинарскиот дом на Пониква-фаза архитектура</t>
  </si>
  <si>
    <t xml:space="preserve"> Ra~no odstranuvawe na postoe~ki keramidi
i drvena  krovna konstrukcija od dvovoden krov(materijalot go zema izveduva~ot  za svoja potreba)vo osnova 35m h7m - horizontalna proekcija
</t>
  </si>
  <si>
    <r>
      <t>m</t>
    </r>
    <r>
      <rPr>
        <sz val="11"/>
        <color theme="1"/>
        <rFont val="Calibri"/>
        <family val="2"/>
        <charset val="204"/>
      </rPr>
      <t>²</t>
    </r>
  </si>
  <si>
    <r>
      <t xml:space="preserve"> m</t>
    </r>
    <r>
      <rPr>
        <sz val="11"/>
        <color theme="1"/>
        <rFont val="Calibri"/>
        <family val="2"/>
        <charset val="204"/>
      </rPr>
      <t>³</t>
    </r>
  </si>
  <si>
    <t>m²</t>
  </si>
  <si>
    <r>
      <rPr>
        <sz val="11"/>
        <color theme="1"/>
        <rFont val="MAC C Swiss"/>
        <family val="2"/>
      </rPr>
      <t>Ma{inski  iskop na zemja 3ta i 4ta kat.  za temelni stopi 1,7 h 1,8 h 1m za 20 stopi so rasturawe  na  materijalot okolu objektot</t>
    </r>
    <r>
      <rPr>
        <sz val="11"/>
        <color theme="1"/>
        <rFont val="Calibri"/>
        <family val="2"/>
        <charset val="204"/>
        <scheme val="minor"/>
      </rPr>
      <t xml:space="preserve">
</t>
    </r>
  </si>
  <si>
    <r>
      <rPr>
        <sz val="11"/>
        <color theme="1"/>
        <rFont val="MAC C Swiss"/>
        <family val="2"/>
      </rPr>
      <t xml:space="preserve"> Izrabotka-betonirawe na  stolbovi 30/50 cm vo tristrana oplata   so </t>
    </r>
    <r>
      <rPr>
        <sz val="11"/>
        <color theme="1"/>
        <rFont val="Calibri"/>
        <family val="2"/>
        <charset val="204"/>
        <scheme val="minor"/>
      </rPr>
      <t>h</t>
    </r>
    <r>
      <rPr>
        <sz val="11"/>
        <color theme="1"/>
        <rFont val="MAC C Swiss"/>
        <family val="2"/>
      </rPr>
      <t>=3,3m 20 br. h 0,3h0,5 h 3,3 =9,9m3</t>
    </r>
    <r>
      <rPr>
        <sz val="11"/>
        <color theme="1"/>
        <rFont val="Calibri"/>
        <family val="2"/>
        <charset val="204"/>
        <scheme val="minor"/>
      </rPr>
      <t xml:space="preserve">
</t>
    </r>
  </si>
  <si>
    <r>
      <rPr>
        <sz val="11"/>
        <color theme="1"/>
        <rFont val="MAC C Swiss"/>
        <family val="2"/>
      </rPr>
      <t xml:space="preserve">Izrabotka -betonirawe  na podrumski zidovi  so MB 30 vo dvostrana oplata  d=25 cm  </t>
    </r>
    <r>
      <rPr>
        <sz val="11"/>
        <color theme="1"/>
        <rFont val="Calibri"/>
        <family val="2"/>
        <charset val="204"/>
        <scheme val="minor"/>
      </rPr>
      <t>h</t>
    </r>
    <r>
      <rPr>
        <sz val="11"/>
        <color theme="1"/>
        <rFont val="MAC C Swiss"/>
        <family val="2"/>
      </rPr>
      <t>= 2,2m so dodatok  na sredstvo protiv  vlaga</t>
    </r>
    <r>
      <rPr>
        <sz val="11"/>
        <color theme="1"/>
        <rFont val="Calibri"/>
        <family val="2"/>
        <charset val="204"/>
        <scheme val="minor"/>
      </rPr>
      <t xml:space="preserve">
</t>
    </r>
  </si>
  <si>
    <r>
      <rPr>
        <sz val="11"/>
        <color theme="1"/>
        <rFont val="MAC C Swiss"/>
        <family val="2"/>
      </rPr>
      <t>Izrabotka na arm. bet.  konstrukcija 
konzolna plo~a d=12 и 14 cm   {=1,5m - l=38m
(strei)  so MB 30</t>
    </r>
    <r>
      <rPr>
        <sz val="11"/>
        <color theme="1"/>
        <rFont val="Calibri"/>
        <family val="2"/>
        <charset val="204"/>
        <scheme val="minor"/>
      </rPr>
      <t xml:space="preserve">
</t>
    </r>
  </si>
  <si>
    <r>
      <rPr>
        <sz val="11"/>
        <color theme="1"/>
        <rFont val="MAC C Swiss"/>
        <family val="2"/>
      </rPr>
      <t>Izrabotka na arm. bet. stolbovi 30/50cm  i drugi preseci, so mb 30 vo ~etiristrana oplata  iznad prva plo~a</t>
    </r>
    <r>
      <rPr>
        <sz val="11"/>
        <color theme="1"/>
        <rFont val="Calibri"/>
        <family val="2"/>
        <charset val="204"/>
        <scheme val="minor"/>
      </rPr>
      <t xml:space="preserve">
</t>
    </r>
  </si>
  <si>
    <r>
      <rPr>
        <sz val="11"/>
        <color theme="1"/>
        <rFont val="MAC C Swiss"/>
        <family val="2"/>
      </rPr>
      <t>Zidawe na  zid od kerami~ki blok   d=25cm   vo usemal   malter</t>
    </r>
    <r>
      <rPr>
        <sz val="11"/>
        <color theme="1"/>
        <rFont val="Calibri"/>
        <family val="2"/>
        <charset val="204"/>
        <scheme val="minor"/>
      </rPr>
      <t xml:space="preserve">
</t>
    </r>
  </si>
  <si>
    <r>
      <t xml:space="preserve">Nabavka i vgraduvawe na podni plo~ki - poliran granitni so  golemina  min. 50h50 cm a  mo`e i pogolemi   - vo hodnici  na katot i predsobja na sobite   zaedno so cokle </t>
    </r>
    <r>
      <rPr>
        <sz val="11"/>
        <color theme="1"/>
        <rFont val="Calibri"/>
        <family val="2"/>
        <charset val="204"/>
        <scheme val="minor"/>
      </rPr>
      <t>h</t>
    </r>
    <r>
      <rPr>
        <sz val="11"/>
        <color theme="1"/>
        <rFont val="MAC C Swiss"/>
        <family val="2"/>
      </rPr>
      <t>=7cm i potrebni preodni  lajsni  na spoj so  laminat</t>
    </r>
  </si>
  <si>
    <r>
      <rPr>
        <sz val="11"/>
        <color theme="1"/>
        <rFont val="MAC C Swiss"/>
        <family val="2"/>
      </rPr>
      <t xml:space="preserve">Nabavka i vgraduvawe na protivklizni granitni podni plo~ki  na skali i podesti so  golemina  min. 30h30 cm a  mo`e i pogolemi,     kako i  postavena agolna lajsna na spoj na ~elo so  gazi{te, i izraboteno cokle pokraj zidovite  so </t>
    </r>
    <r>
      <rPr>
        <sz val="11"/>
        <color theme="1"/>
        <rFont val="Calibri"/>
        <family val="2"/>
        <charset val="204"/>
        <scheme val="minor"/>
      </rPr>
      <t>h=</t>
    </r>
    <r>
      <rPr>
        <sz val="11"/>
        <color theme="1"/>
        <rFont val="MAC C Swiss"/>
        <family val="2"/>
      </rPr>
      <t>7 cm</t>
    </r>
    <r>
      <rPr>
        <sz val="11"/>
        <color theme="1"/>
        <rFont val="Calibri"/>
        <family val="2"/>
        <charset val="204"/>
        <scheme val="minor"/>
      </rPr>
      <t xml:space="preserve">
</t>
    </r>
  </si>
  <si>
    <r>
      <rPr>
        <sz val="11"/>
        <color theme="1"/>
        <rFont val="MAC C Swiss"/>
        <family val="2"/>
      </rPr>
      <t>Izrabotka  na  poravnitel sloj d=4-5cm so potrebna  mre`a, i postavuvawe  na tvrdo presovan stiropor d=2m i folija,- na  katot</t>
    </r>
    <r>
      <rPr>
        <sz val="11"/>
        <color theme="1"/>
        <rFont val="Calibri"/>
        <family val="2"/>
        <charset val="204"/>
        <scheme val="minor"/>
      </rPr>
      <t xml:space="preserve">
</t>
    </r>
  </si>
  <si>
    <r>
      <rPr>
        <sz val="11"/>
        <color theme="1"/>
        <rFont val="MAC C Swiss"/>
        <family val="2"/>
      </rPr>
      <t>Izrabotka na pod od laminat d= 8mm zaedno so potrebni lajsni</t>
    </r>
    <r>
      <rPr>
        <sz val="11"/>
        <color theme="1"/>
        <rFont val="Calibri"/>
        <family val="2"/>
        <charset val="204"/>
        <scheme val="minor"/>
      </rPr>
      <t xml:space="preserve">
</t>
    </r>
  </si>
  <si>
    <r>
      <rPr>
        <sz val="11"/>
        <color theme="1"/>
        <rFont val="MAC C Swiss"/>
        <family val="2"/>
      </rPr>
      <t xml:space="preserve">Izrabotka na termo fasada d=10cm so site potrebni sloevi  </t>
    </r>
    <r>
      <rPr>
        <sz val="11"/>
        <color theme="1"/>
        <rFont val="Calibri"/>
        <family val="2"/>
        <charset val="204"/>
        <scheme val="minor"/>
      </rPr>
      <t xml:space="preserve">                                                                                     
</t>
    </r>
  </si>
  <si>
    <r>
      <rPr>
        <sz val="11"/>
        <color theme="1"/>
        <rFont val="MAC C Swiss"/>
        <family val="2"/>
      </rPr>
      <t xml:space="preserve">Izrabotka na zazemjuvawe so  </t>
    </r>
    <r>
      <rPr>
        <sz val="11"/>
        <color theme="1"/>
        <rFont val="Cambria"/>
        <family val="1"/>
        <charset val="204"/>
        <scheme val="major"/>
      </rPr>
      <t>Fezn</t>
    </r>
    <r>
      <rPr>
        <sz val="11"/>
        <color theme="1"/>
        <rFont val="MAC C Swiss"/>
        <family val="2"/>
      </rPr>
      <t xml:space="preserve"> pocinkovana  traka   4h40mm   komplet  so spojni elementi i merni  ispitni   kutii (trakata  da se postavi  vo povrznite  gredi  )</t>
    </r>
    <r>
      <rPr>
        <sz val="11"/>
        <color theme="1"/>
        <rFont val="Calibri"/>
        <family val="2"/>
        <charset val="204"/>
        <scheme val="minor"/>
      </rPr>
      <t xml:space="preserve">
</t>
    </r>
  </si>
  <si>
    <t xml:space="preserve">Nabavka i  vgraduvawe  na  armatura soglasno stati~ka presmetka so razni preseci -   F </t>
  </si>
  <si>
    <r>
      <t>m</t>
    </r>
    <r>
      <rPr>
        <sz val="11"/>
        <color theme="1"/>
        <rFont val="Calibri"/>
        <family val="2"/>
        <charset val="204"/>
      </rPr>
      <t>¹</t>
    </r>
  </si>
  <si>
    <r>
      <rPr>
        <sz val="11"/>
        <color theme="1"/>
        <rFont val="MAC C Swiss"/>
        <family val="2"/>
      </rPr>
      <t>Nabavka i  vgraduvawe  uvali i op{ivki od  plastificiran lim vo  boja - na krovot</t>
    </r>
    <r>
      <rPr>
        <sz val="11"/>
        <color theme="1"/>
        <rFont val="Calibri"/>
        <family val="2"/>
        <charset val="204"/>
        <scheme val="minor"/>
      </rPr>
      <t xml:space="preserve">
</t>
    </r>
  </si>
  <si>
    <t>m¹</t>
  </si>
  <si>
    <r>
      <rPr>
        <sz val="11"/>
        <color theme="1"/>
        <rFont val="MAC C Swiss"/>
        <family val="2"/>
      </rPr>
      <t>Izrabotka na arm. bet. gredi i serkla`i so mb30 vo  potrebna trostrana oplata  i podupirawe</t>
    </r>
    <r>
      <rPr>
        <sz val="11"/>
        <color theme="1"/>
        <rFont val="Calibri"/>
        <family val="2"/>
        <charset val="204"/>
        <scheme val="minor"/>
      </rPr>
      <t xml:space="preserve">
</t>
    </r>
  </si>
  <si>
    <r>
      <rPr>
        <sz val="11"/>
        <color theme="1"/>
        <rFont val="MAC C Swiss"/>
        <family val="2"/>
      </rPr>
      <t xml:space="preserve"> Izrabotka - betonirawe  na podna plo~a  vo dva sloja 5+10cm  so MB 30  so dodatok  na sredstvo protiv  vlaga i so postavuvawe na tvrdopresovan stirodur  d=2 cm  vrz prvo betoniraniot  beton so d-5 cm , a vtorobetoniraniot del so d-10 cm  da se
izraboti  so helikoptirawe za da  ne se  izrarabotuva poravnuva~ki sloj odnosno ovoj sloj ke  bide podloga za  vrz nego da se  lepat podni plo~ki</t>
    </r>
    <r>
      <rPr>
        <sz val="11"/>
        <color theme="1"/>
        <rFont val="Calibri"/>
        <family val="2"/>
        <charset val="204"/>
        <scheme val="minor"/>
      </rPr>
      <t xml:space="preserve">
</t>
    </r>
  </si>
  <si>
    <t>42.1</t>
  </si>
  <si>
    <t>42.2</t>
  </si>
  <si>
    <t>42.3</t>
  </si>
  <si>
    <t>42.4</t>
  </si>
  <si>
    <t>42.5</t>
  </si>
  <si>
    <t>42.6</t>
  </si>
  <si>
    <t>43.1</t>
  </si>
  <si>
    <t>43.2</t>
  </si>
  <si>
    <t>43.3</t>
  </si>
  <si>
    <t>43.4</t>
  </si>
  <si>
    <t>43.5</t>
  </si>
  <si>
    <t>43.6</t>
  </si>
  <si>
    <t>43.7</t>
  </si>
  <si>
    <t>43.8</t>
  </si>
  <si>
    <t>43.9</t>
  </si>
  <si>
    <t>43.10</t>
  </si>
  <si>
    <t>43.11</t>
  </si>
  <si>
    <t>43.12</t>
  </si>
  <si>
    <t>44.1</t>
  </si>
  <si>
    <t>52.1</t>
  </si>
  <si>
    <t>52.2</t>
  </si>
  <si>
    <t>52.3</t>
  </si>
  <si>
    <t>52.4</t>
  </si>
  <si>
    <t>52.5</t>
  </si>
  <si>
    <t>52.6</t>
  </si>
  <si>
    <t>Предмер Пресметка за реконструкција на планинарскиот дом на Пониква-фаза електрика</t>
  </si>
  <si>
    <t>А. ЈАКОСТРУЈНА ИНСТАЛАЦИЈА</t>
  </si>
  <si>
    <t xml:space="preserve">Испорака, и поставување со поврзузање  на кабел СКС А 4х25мм2 за поврзување на мерниот орман (МО) со главната разводна табла (ГРТ).  Комплет   со потребниот прибор за поставување и поврзување. </t>
  </si>
  <si>
    <r>
      <rPr>
        <sz val="11"/>
        <color theme="1"/>
        <rFont val="MAC C Swiss"/>
        <family val="2"/>
      </rPr>
      <t xml:space="preserve"> Испорака на проводници од типот ПП У-5х4мм2 за поврзување на разводната табла РТ-П1,РТ-П2 со ГРТ . Проводниците се поставуваат на ѕид под малтер.                                                                                                                                                                    </t>
    </r>
    <r>
      <rPr>
        <sz val="11"/>
        <color theme="1"/>
        <rFont val="Calibri"/>
        <family val="2"/>
        <charset val="204"/>
        <scheme val="minor"/>
      </rPr>
      <t xml:space="preserve">                               
</t>
    </r>
  </si>
  <si>
    <r>
      <rPr>
        <sz val="11"/>
        <color theme="1"/>
        <rFont val="MAC C Swiss"/>
        <family val="2"/>
      </rPr>
      <t>Испорака на проводници од типот ПП У-3х1,5мм2 за изработка на инсталацијата за осветление. Проводниците се поставуваат на ѕид под малтер.</t>
    </r>
    <r>
      <rPr>
        <sz val="11"/>
        <color theme="1"/>
        <rFont val="Calibri"/>
        <family val="2"/>
        <charset val="204"/>
        <scheme val="minor"/>
      </rPr>
      <t xml:space="preserve">
</t>
    </r>
  </si>
  <si>
    <t xml:space="preserve">Испорака на проводници од типот ПП У-3х2,5мм2 за изработка на инсталацијата за монофазни термички приклучоци. Проводниците се поставуваат на ѕид под малтер.
</t>
  </si>
  <si>
    <t xml:space="preserve">Испорака на проводници од типот ПП У-5х2,5мм2 за изработка на инсталацијата за приклучување на трифазни потрошачи. Проводниците се поставуваат на ѕид под малтер.                                                                                                                                                                   
</t>
  </si>
  <si>
    <r>
      <rPr>
        <sz val="11"/>
        <color theme="1"/>
        <rFont val="MAC C Swiss"/>
        <family val="2"/>
      </rPr>
      <t>Испорака и монтажа на надградна лед-светилка со снага од 35</t>
    </r>
    <r>
      <rPr>
        <sz val="11"/>
        <color theme="1"/>
        <rFont val="Cambria"/>
        <family val="1"/>
        <charset val="204"/>
        <scheme val="major"/>
      </rPr>
      <t>w</t>
    </r>
    <r>
      <rPr>
        <sz val="11"/>
        <color theme="1"/>
        <rFont val="MAC C Swiss"/>
        <family val="2"/>
      </rPr>
      <t>, a на цртежот означена со ,,А,,</t>
    </r>
    <r>
      <rPr>
        <sz val="11"/>
        <color theme="1"/>
        <rFont val="Calibri"/>
        <family val="2"/>
        <charset val="204"/>
        <scheme val="minor"/>
      </rPr>
      <t xml:space="preserve">
</t>
    </r>
  </si>
  <si>
    <r>
      <rPr>
        <sz val="11"/>
        <color theme="1"/>
        <rFont val="MAC C Swiss"/>
        <family val="2"/>
      </rPr>
      <t>Испорака и монтажа на надградна лед-светилка со снага од 14</t>
    </r>
    <r>
      <rPr>
        <sz val="11"/>
        <color theme="1"/>
        <rFont val="Calibri"/>
        <family val="2"/>
        <charset val="204"/>
        <scheme val="minor"/>
      </rPr>
      <t>w</t>
    </r>
    <r>
      <rPr>
        <sz val="11"/>
        <color theme="1"/>
        <rFont val="MAC C Swiss"/>
        <family val="2"/>
      </rPr>
      <t xml:space="preserve">, a на цртежот означена со </t>
    </r>
    <r>
      <rPr>
        <sz val="11"/>
        <color theme="1"/>
        <rFont val="Cambria"/>
        <family val="1"/>
        <charset val="204"/>
        <scheme val="major"/>
      </rPr>
      <t>“</t>
    </r>
    <r>
      <rPr>
        <sz val="11"/>
        <color theme="1"/>
        <rFont val="MAC C Swiss"/>
        <family val="2"/>
      </rPr>
      <t>B</t>
    </r>
    <r>
      <rPr>
        <sz val="11"/>
        <color theme="1"/>
        <rFont val="Cambria"/>
        <family val="1"/>
        <charset val="204"/>
        <scheme val="major"/>
      </rPr>
      <t>“</t>
    </r>
    <r>
      <rPr>
        <sz val="11"/>
        <color theme="1"/>
        <rFont val="Calibri"/>
        <family val="2"/>
        <charset val="204"/>
        <scheme val="minor"/>
      </rPr>
      <t xml:space="preserve">
</t>
    </r>
  </si>
  <si>
    <t xml:space="preserve">Испорака и монтажа на надградна плафонска лед-светилка со снага од 16,5w, a на цртежот означена со “C“
</t>
  </si>
  <si>
    <r>
      <t xml:space="preserve">Испорака и монтажа  на панична светилка на цртежот означена со </t>
    </r>
    <r>
      <rPr>
        <sz val="11"/>
        <color theme="1"/>
        <rFont val="Cambria"/>
        <family val="1"/>
        <charset val="204"/>
        <scheme val="major"/>
      </rPr>
      <t>“G“</t>
    </r>
  </si>
  <si>
    <t xml:space="preserve">Испорака на материјал и поставување на монофазна приклучница со заштитен контакт. Приклучниците се поставуваат на зид под малтер во монтажна кутија Ф60 </t>
  </si>
  <si>
    <r>
      <rPr>
        <sz val="11"/>
        <color theme="1"/>
        <rFont val="MAC C Swiss"/>
        <family val="2"/>
      </rPr>
      <t>Испорака на материјал и поставување на трифазна приклучница со заштитен контакт. Приклучниците се поставуваат на зид под малтер, 380</t>
    </r>
    <r>
      <rPr>
        <sz val="11"/>
        <color theme="1"/>
        <rFont val="Cambria"/>
        <family val="1"/>
        <charset val="204"/>
        <scheme val="major"/>
      </rPr>
      <t>V</t>
    </r>
    <r>
      <rPr>
        <sz val="11"/>
        <color theme="1"/>
        <rFont val="MAC C Swiss"/>
        <family val="2"/>
      </rPr>
      <t xml:space="preserve">, во монтажна кутија Ф60. </t>
    </r>
    <r>
      <rPr>
        <sz val="11"/>
        <color theme="1"/>
        <rFont val="Calibri"/>
        <family val="2"/>
        <charset val="204"/>
        <scheme val="minor"/>
      </rPr>
      <t xml:space="preserve">
</t>
    </r>
  </si>
  <si>
    <r>
      <rPr>
        <sz val="11"/>
        <color theme="1"/>
        <rFont val="MAC C Swiss"/>
        <family val="2"/>
      </rPr>
      <t>Детектор за движење</t>
    </r>
    <r>
      <rPr>
        <sz val="11"/>
        <color theme="1"/>
        <rFont val="Calibri"/>
        <family val="2"/>
        <charset val="204"/>
        <scheme val="minor"/>
      </rPr>
      <t xml:space="preserve">
</t>
    </r>
  </si>
  <si>
    <r>
      <rPr>
        <sz val="11"/>
        <color theme="1"/>
        <rFont val="MAC C Swiss"/>
        <family val="2"/>
      </rPr>
      <t>Испорака и поставување на рачен јавувач на пожар за далечинско исклучување на АС склопката во ГРТ</t>
    </r>
    <r>
      <rPr>
        <sz val="11"/>
        <color theme="1"/>
        <rFont val="Calibri"/>
        <family val="2"/>
        <charset val="204"/>
        <scheme val="minor"/>
      </rPr>
      <t xml:space="preserve">
</t>
    </r>
  </si>
  <si>
    <t xml:space="preserve"> m</t>
  </si>
  <si>
    <t xml:space="preserve"> бр. </t>
  </si>
  <si>
    <t xml:space="preserve">бр.  </t>
  </si>
  <si>
    <t xml:space="preserve">бр. </t>
  </si>
  <si>
    <t xml:space="preserve">m  </t>
  </si>
  <si>
    <t>m</t>
  </si>
  <si>
    <t xml:space="preserve">m </t>
  </si>
  <si>
    <r>
      <t xml:space="preserve"> </t>
    </r>
    <r>
      <rPr>
        <sz val="11"/>
        <color theme="1"/>
        <rFont val="MAC C Swiss"/>
        <family val="2"/>
      </rPr>
      <t>Испорака на проводници од типот ПП У-5х6мм2 за поврзување на разводната табла РТ-К1,РТ-К2 со ГРТ.  Проводниците се поставуваат на ѕид под малтер</t>
    </r>
  </si>
  <si>
    <r>
      <rPr>
        <sz val="11"/>
        <color theme="1"/>
        <rFont val="MAC C Swiss"/>
        <family val="2"/>
      </rPr>
      <t xml:space="preserve"> Испорака и монтажа на рефлекторска ЛЕД  светилка на цртежот означена со </t>
    </r>
    <r>
      <rPr>
        <sz val="11"/>
        <color theme="1"/>
        <rFont val="Cambria"/>
        <family val="1"/>
        <charset val="204"/>
        <scheme val="major"/>
      </rPr>
      <t>“</t>
    </r>
    <r>
      <rPr>
        <sz val="11"/>
        <color theme="1"/>
        <rFont val="MAC C Swiss"/>
        <family val="2"/>
      </rPr>
      <t>Е</t>
    </r>
    <r>
      <rPr>
        <sz val="11"/>
        <color theme="1"/>
        <rFont val="Calibri"/>
        <family val="2"/>
        <charset val="204"/>
        <scheme val="minor"/>
      </rPr>
      <t xml:space="preserve">“
</t>
    </r>
  </si>
  <si>
    <t>Вкупно Јакоструна инсталација</t>
  </si>
  <si>
    <t>Б. ЗАЗЕМЈУВАЊЕ</t>
  </si>
  <si>
    <t>Вкупно Заземјување</t>
  </si>
  <si>
    <t>Ц. ГРОМОБРАНСКА ИНСТАЛАЦИЈА</t>
  </si>
  <si>
    <r>
      <rPr>
        <sz val="11"/>
        <color theme="1"/>
        <rFont val="MAC C Swiss"/>
        <family val="2"/>
      </rPr>
      <t xml:space="preserve">Испорака на материјал и поставување на поцинкована челична лента П-25х4мм2 поставена во темелите на објектот. Комплет со потребниот број на громобрански спојки ЈУС(МКС)  Н.Б4.936 </t>
    </r>
    <r>
      <rPr>
        <sz val="11"/>
        <color theme="1"/>
        <rFont val="Calibri"/>
        <family val="2"/>
        <charset val="204"/>
        <scheme val="minor"/>
      </rPr>
      <t xml:space="preserve">
</t>
    </r>
  </si>
  <si>
    <t xml:space="preserve">Испорака на материјал и изработка на мерна спојка во кутија за мерен спој  поставена  испод  ГРТ на висина 0,5м од теренот. </t>
  </si>
  <si>
    <r>
      <rPr>
        <sz val="11"/>
        <color theme="1"/>
        <rFont val="MAC C Swiss"/>
        <family val="2"/>
      </rPr>
      <t>Испорака на материјал и поврзување на заштитната собирница  во ГРТ со главната собирница за изедначување на потенцијалот со проводник  П-16мм2</t>
    </r>
    <r>
      <rPr>
        <sz val="11"/>
        <color theme="1"/>
        <rFont val="Calibri"/>
        <family val="2"/>
        <charset val="204"/>
        <scheme val="minor"/>
      </rPr>
      <t xml:space="preserve">
</t>
    </r>
  </si>
  <si>
    <r>
      <rPr>
        <sz val="11"/>
        <color theme="1"/>
        <rFont val="MAC C Swiss"/>
        <family val="2"/>
      </rPr>
      <t xml:space="preserve">Испорака и поставување на трополен прекинувач СИГМА за на ѕид под малтерна висина 1,6м од подот до влезната врата на бањата. </t>
    </r>
    <r>
      <rPr>
        <sz val="11"/>
        <color theme="1"/>
        <rFont val="Calibri"/>
        <family val="2"/>
        <charset val="204"/>
        <scheme val="minor"/>
      </rPr>
      <t xml:space="preserve">
</t>
    </r>
  </si>
  <si>
    <r>
      <rPr>
        <sz val="11"/>
        <color theme="1"/>
        <rFont val="MAC C Swiss"/>
        <family val="2"/>
      </rPr>
      <t xml:space="preserve">Испорака и поставување на обичен прекинувач за на ѕид под малтер,10А, 250 </t>
    </r>
    <r>
      <rPr>
        <sz val="11"/>
        <color theme="1"/>
        <rFont val="Calibri"/>
        <family val="2"/>
        <charset val="204"/>
        <scheme val="minor"/>
      </rPr>
      <t>V</t>
    </r>
    <r>
      <rPr>
        <sz val="11"/>
        <color theme="1"/>
        <rFont val="MAC C Swiss"/>
        <family val="2"/>
      </rPr>
      <t xml:space="preserve">  , во монтажна кутија Ф60</t>
    </r>
    <r>
      <rPr>
        <sz val="11"/>
        <color theme="1"/>
        <rFont val="Calibri"/>
        <family val="2"/>
        <charset val="204"/>
        <scheme val="minor"/>
      </rPr>
      <t xml:space="preserve">
</t>
    </r>
  </si>
  <si>
    <r>
      <t xml:space="preserve">Испорака и поставување на наизменичен прекинувач за на ѕид под малтер,10А, 250 </t>
    </r>
    <r>
      <rPr>
        <sz val="11"/>
        <color theme="1"/>
        <rFont val="Calibri"/>
        <family val="2"/>
        <charset val="204"/>
        <scheme val="minor"/>
      </rPr>
      <t>V</t>
    </r>
    <r>
      <rPr>
        <sz val="11"/>
        <color theme="1"/>
        <rFont val="MAC C Swiss"/>
        <family val="2"/>
      </rPr>
      <t>, во монтажна кутија Ф60.</t>
    </r>
  </si>
  <si>
    <r>
      <t xml:space="preserve">Испорака и поставување на накрсен прекинувач за на ѕид под малтер,10А, 250 </t>
    </r>
    <r>
      <rPr>
        <sz val="11"/>
        <color theme="1"/>
        <rFont val="Calibri"/>
        <family val="2"/>
        <charset val="204"/>
        <scheme val="minor"/>
      </rPr>
      <t>V</t>
    </r>
    <r>
      <rPr>
        <sz val="11"/>
        <color theme="1"/>
        <rFont val="MAC C Swiss"/>
        <family val="2"/>
      </rPr>
      <t xml:space="preserve"> , во монтажна кутија Ф60</t>
    </r>
  </si>
  <si>
    <r>
      <rPr>
        <sz val="11"/>
        <color theme="1"/>
        <rFont val="MAC C Swiss"/>
        <family val="2"/>
      </rPr>
      <t>Испорака и поставување на кутија за изедначување на потенцијалот 1255 со кутија RK49 и капак  PK 49S-IBG</t>
    </r>
    <r>
      <rPr>
        <sz val="11"/>
        <color theme="1"/>
        <rFont val="MAC C Swiss"/>
        <family val="2"/>
      </rPr>
      <t xml:space="preserve">. Изработка на инсталација за  изедначување на потенцијалот во купатилата со проводник П-2,5мм2 и поврзување со проводник П-6мм2 со заштитната собирница во најблиската разводна табла     </t>
    </r>
    <r>
      <rPr>
        <sz val="11"/>
        <color theme="1"/>
        <rFont val="Calibri"/>
        <family val="2"/>
        <charset val="204"/>
        <scheme val="minor"/>
      </rPr>
      <t xml:space="preserve">
</t>
    </r>
  </si>
  <si>
    <t>кг</t>
  </si>
  <si>
    <t xml:space="preserve">м </t>
  </si>
  <si>
    <t>Испорака на материјал и поставување на поцинкована челична лента FeZn 20x3mm  по слемето на објектот (како прихватен вод) на соодветни стандардни громобрански држачи. Лентата се поставува на кант, а држачите се на растојание од 1м. Комплет, со опшивање на оџаците и опфаќање на останатите метални делови на кровот.</t>
  </si>
  <si>
    <t xml:space="preserve">Испорака на материјал и изработка на мерен спој на висина 1,7м во кутија за мрен спој МКС(ЈУС) НБ4. 912. </t>
  </si>
  <si>
    <r>
      <t xml:space="preserve">Испорака и поставување на поцинкована челична лента </t>
    </r>
    <r>
      <rPr>
        <sz val="11"/>
        <color theme="1"/>
        <rFont val="Cambria"/>
        <family val="1"/>
        <charset val="204"/>
        <scheme val="major"/>
      </rPr>
      <t>FeZn</t>
    </r>
    <r>
      <rPr>
        <sz val="11"/>
        <color theme="1"/>
        <rFont val="MAC C Swiss"/>
        <family val="2"/>
      </rPr>
      <t xml:space="preserve"> </t>
    </r>
    <r>
      <rPr>
        <sz val="11"/>
        <color theme="1"/>
        <rFont val="Calibri"/>
        <family val="2"/>
        <charset val="204"/>
        <scheme val="minor"/>
      </rPr>
      <t>20 x 3mm</t>
    </r>
    <r>
      <rPr>
        <sz val="11"/>
        <color theme="1"/>
        <rFont val="MAC C Swiss"/>
        <family val="2"/>
      </rPr>
      <t xml:space="preserve"> , како вертикален одвод, од мерната спојка до прихватниот вод по слемето на објектот. Лентата се поставува делумно паралелно со арматурата во столбовите, а делумно по кровот на соодветни громобрански држачи. При преминот преку метални хоризонталните олуци, истата, со олучна спојка ЈУС.НБ4.908, да се поврзе со хоризонталните олуци. Комплет со потребниот број на громобрански спојки МКС (ЈУС)  НБ4. 936. и просечна должина на лентата од 20м</t>
    </r>
  </si>
  <si>
    <r>
      <t xml:space="preserve">Испорака на материјал и изработка на доземен вод, од темелниот заземјувач до мерната спојка, со поцинкована челична лента   </t>
    </r>
    <r>
      <rPr>
        <sz val="11"/>
        <color theme="1"/>
        <rFont val="Calibri"/>
        <family val="2"/>
        <charset val="204"/>
        <scheme val="minor"/>
      </rPr>
      <t>FeZn 25 x 4mm</t>
    </r>
    <r>
      <rPr>
        <sz val="11"/>
        <color theme="1"/>
        <rFont val="MAC C Swiss"/>
        <family val="2"/>
      </rPr>
      <t>. поставена паралелно со арматурата во столбот. Со громобранска спојка ЈУС НБ4.936 , лентата се поврзува за темелниот заземјувач. Просечна должина на лентата од 4м</t>
    </r>
  </si>
  <si>
    <t>Вкупно Громобранска инсталација</t>
  </si>
  <si>
    <r>
      <rPr>
        <sz val="11"/>
        <color theme="1"/>
        <rFont val="MAC C Swiss"/>
        <family val="2"/>
      </rPr>
      <t xml:space="preserve">Испорака на материјал и поставување на главна разводна табла (ГРТ) со вградена опрема:
-Автоматски осигурачи B25A, 1p,6kA......бр. 2
-Автоматски осигурачи B32A, 1p,6kA.......бр. 2
-Автоматска АС 80А склопка .................... бр.1
-DIN летваигурачи B20A, 3p,10kA..........бр. 6
-собирници и друг помошен ситен материјал комплет
</t>
    </r>
    <r>
      <rPr>
        <sz val="11"/>
        <color theme="1"/>
        <rFont val="Calibri"/>
        <family val="2"/>
        <charset val="204"/>
        <scheme val="minor"/>
      </rPr>
      <t xml:space="preserve">
</t>
    </r>
  </si>
  <si>
    <t xml:space="preserve">Испорака и монтажа на станска разводна табла Т-П1 поставена на ѕид под малтер на висина 2,2m од подот со вградена опрема према еднополната шема:
-Автоматски осигурачи B10A, 1p ,6kA.....бр. 2
-Автоматски осигурачи B16A, 3p ,6kA.....бр. 12
-Струјно диференцијална склопка FID40A/0,3A
-DIN летва
-собирници и друг помошен ситен материјал
</t>
  </si>
  <si>
    <r>
      <rPr>
        <sz val="11"/>
        <color theme="1"/>
        <rFont val="MAC C Swiss"/>
        <family val="2"/>
      </rPr>
      <t xml:space="preserve">Испорака и монтажа на станска разводна табла                  РТ-П2 поставена на ѕид под малтер на висина 2,2m од подот со вградена опрема према еднополната шема:
-Автоматски осигурачи B10A, 1p ,6kA......бр. 2
-Автоматски осигурачи B16A, 3p ,6kA......бр. 12
-Струјно диференцијална склопка FID40A/0,3A
-DIN летва
-собирници и друг помошен ситен материјал
</t>
    </r>
    <r>
      <rPr>
        <sz val="11"/>
        <color theme="1"/>
        <rFont val="Calibri"/>
        <family val="2"/>
        <charset val="204"/>
        <scheme val="minor"/>
      </rPr>
      <t xml:space="preserve">
</t>
    </r>
  </si>
  <si>
    <t xml:space="preserve">Испорака и монтажа на станска разводна табла                  РТ-К1 поставена на ѕид под малтер на висина 2,1m од подот со вградена опрема према еднополната шема:
-Автоматски осигурачи B10A, 1p ,6kA...бр. 2
-Автоматски осигурачи B16A, 3p ,6kA...бр. 18
-Струјно диференцијална склопка FID40A/0,3A
-DIN летва
-собирници и друг помошен ситен материјал
</t>
  </si>
  <si>
    <r>
      <rPr>
        <sz val="11"/>
        <color theme="1"/>
        <rFont val="MAC C Swiss"/>
        <family val="2"/>
      </rPr>
      <t xml:space="preserve">Испорака и монтажа на станска разводна табла                  РТ-К2 поставена на ѕид под малтер на висина 2,1m од подот со вградена опрема према еднополната шема:
-Автоматски осигурачи B10A, 1p ,6kA...бр. 2
-Автоматски осигурачи B16A, 3p ,6kA...бр. 18
-Струјно диференцијална склопка FID40A/0,3A
-DIN летва
-собирници и друг помошен ситен материјал
</t>
    </r>
    <r>
      <rPr>
        <sz val="11"/>
        <color theme="1"/>
        <rFont val="Calibri"/>
        <family val="2"/>
        <charset val="204"/>
        <scheme val="minor"/>
      </rPr>
      <t xml:space="preserve">
</t>
    </r>
  </si>
  <si>
    <r>
      <rPr>
        <sz val="11"/>
        <color theme="1"/>
        <rFont val="MAC C Swiss"/>
        <family val="2"/>
      </rPr>
      <t xml:space="preserve"> Испорака и монтажа на светилка со опално округло стакло и штедлива сијалица со снага од  </t>
    </r>
    <r>
      <rPr>
        <sz val="11"/>
        <color theme="1"/>
        <rFont val="Cambria"/>
        <family val="1"/>
        <charset val="204"/>
        <scheme val="major"/>
      </rPr>
      <t xml:space="preserve">          14w ,    a на цртежот означена со “D“   </t>
    </r>
    <r>
      <rPr>
        <sz val="11"/>
        <color theme="1"/>
        <rFont val="Calibri"/>
        <family val="2"/>
        <charset val="204"/>
        <scheme val="minor"/>
      </rPr>
      <t xml:space="preserve">
</t>
    </r>
  </si>
  <si>
    <r>
      <t xml:space="preserve">Испорака и монтажа на надградна отворена  флуоросцентна светилка со сијалици </t>
    </r>
    <r>
      <rPr>
        <sz val="11"/>
        <color theme="1"/>
        <rFont val="Cambria"/>
        <family val="1"/>
        <charset val="204"/>
        <scheme val="major"/>
      </rPr>
      <t xml:space="preserve">                 2x36w,a на цртежот означена со “F“    </t>
    </r>
    <r>
      <rPr>
        <sz val="11"/>
        <color theme="1"/>
        <rFont val="MAC C Swiss"/>
        <family val="2"/>
      </rPr>
      <t xml:space="preserve">
</t>
    </r>
  </si>
  <si>
    <t xml:space="preserve">Ra~no {temovawe  na betonski povr{ini i
del vo zid od cigla za kanali za dovod i odvod 
na voda
</t>
  </si>
  <si>
    <r>
      <rPr>
        <sz val="11"/>
        <color theme="1"/>
        <rFont val="MAC C Swiss"/>
        <family val="2"/>
      </rPr>
      <t xml:space="preserve">Nabavka i vgraduvawe ve ce {oqi   zaedno
 so potrebni kazan~iwa i seta propratna sodr`ina do pu{tawe vo upotreba
</t>
    </r>
    <r>
      <rPr>
        <sz val="10"/>
        <color theme="1"/>
        <rFont val="MAC C Swiss"/>
        <family val="2"/>
      </rPr>
      <t xml:space="preserve">
</t>
    </r>
  </si>
  <si>
    <t xml:space="preserve">Nabavka i vgraduvawe na ogledala 60h60cm
 so  dr`a~i za krpi ~a{i  hartija
</t>
  </si>
  <si>
    <t>Nabavka i vgraduvawe na tu{ kadi</t>
  </si>
  <si>
    <t xml:space="preserve">Nabavka i vgraduvawe na avtomatski ~e{mi
   so poluga za topla i ladna voda
</t>
  </si>
  <si>
    <t xml:space="preserve"> Nabavka i vgraduvawe na PVC cevki F160
  zaedno so potrebni ra~vi i kolena
</t>
  </si>
  <si>
    <t xml:space="preserve">Nabavka i vgraduvawe na PVC cevki F100
  zaedno so potrebni ra~vi i kolena
</t>
  </si>
  <si>
    <t xml:space="preserve">Nabavka i vgraduvawe na PVC cevki F125
  zaedno so potrebni ra~vi i kolena
</t>
  </si>
  <si>
    <t xml:space="preserve">Nabavka i vgraduvawe na PVC cevki F70 
zaedno so potrebni gumici ra~vi  kolena i sli~no
</t>
  </si>
  <si>
    <t xml:space="preserve"> Nabavka i vgraduvawe nametalni  slivnici
</t>
  </si>
  <si>
    <t xml:space="preserve"> Nabavka i monta`a  na vodomer  od 2"      Komplet so site fasonski delovi
</t>
  </si>
  <si>
    <t xml:space="preserve">Izrabotka  na vodomerna arm, bet. {ahta
120/80/80 pokriena so metalen kapak i klu~ za 
zaklu~uvawe
</t>
  </si>
  <si>
    <t>Предмер Пресметка за реконструкција на планинарскиот дом на Пониква-фаза  водовод и канализација</t>
  </si>
  <si>
    <t xml:space="preserve">Nabavka i vgraduvawe na bojler od 80 l     zaedno so site potrebni elementi za priklu~ok
</t>
  </si>
  <si>
    <t xml:space="preserve">Nabavka i vgraduvawe na   mijalnici   zaedno so propratni elementi
</t>
  </si>
  <si>
    <t xml:space="preserve">Nabavka i vgraduvawe na PVC cevki F50       zaedno so potrebni gumici ra~vi  kolena i sli~no
</t>
  </si>
  <si>
    <t xml:space="preserve">Nabavka i vgraduvawe na PVC kanalizacioni Ventilacioni glavi koi izleguvaat nad krov F150
</t>
  </si>
  <si>
    <t xml:space="preserve">Nabavka i vgraduvawe  na PVC crevo od 2"     10 bari zaedno so potrebni spojki
</t>
  </si>
  <si>
    <t xml:space="preserve"> Nabavka i vgraduvawe  na pocinkovani cevki od 2"   10 bari zaedno so potrebni spojki
</t>
  </si>
  <si>
    <t xml:space="preserve">Nabavka i vgraduvawe  na hidrantski ormari      zaedno so creva
</t>
  </si>
  <si>
    <t xml:space="preserve">Ma{inski iskop  na zemja 3ta kat. za rov za voda     L=50 m h=70 {=50
</t>
  </si>
  <si>
    <r>
      <t xml:space="preserve"> m</t>
    </r>
    <r>
      <rPr>
        <sz val="11"/>
        <color theme="1"/>
        <rFont val="Calibri"/>
        <family val="2"/>
        <charset val="204"/>
      </rPr>
      <t>¹</t>
    </r>
  </si>
  <si>
    <t xml:space="preserve"> Ra~no zatrupuvawe  na rov</t>
  </si>
  <si>
    <t>8.1</t>
  </si>
  <si>
    <t>8.2</t>
  </si>
  <si>
    <t>8.3</t>
  </si>
  <si>
    <t xml:space="preserve">Nabavka i vgraduvawe na PPR cevki za voda  od 10 bari  zaedno so propratni  fasonski elementi                                                         </t>
  </si>
  <si>
    <t xml:space="preserve">1/2"    </t>
  </si>
  <si>
    <r>
      <t>1</t>
    </r>
    <r>
      <rPr>
        <sz val="11"/>
        <color theme="1"/>
        <rFont val="Calibri"/>
        <family val="2"/>
        <charset val="204"/>
      </rPr>
      <t>"</t>
    </r>
  </si>
  <si>
    <t xml:space="preserve">3 /4"  </t>
  </si>
  <si>
    <t>Предмер Пресметка за реконструкција на планинарскиот дом на Пониква-фаза машинство</t>
  </si>
  <si>
    <t xml:space="preserve">Nabavka i vgraduvawe  na siten pesok d=20cm    {=40cm                                                                                  
</t>
  </si>
  <si>
    <r>
      <t xml:space="preserve"> - </t>
    </r>
    <r>
      <rPr>
        <sz val="11"/>
        <color indexed="8"/>
        <rFont val="MAC C Swiss"/>
        <family val="2"/>
      </rPr>
      <t>Toplinski uчинoк:</t>
    </r>
    <r>
      <rPr>
        <sz val="11"/>
        <color indexed="8"/>
        <rFont val="M_Times"/>
        <family val="1"/>
      </rPr>
      <t xml:space="preserve"> 50 - 100 k</t>
    </r>
    <r>
      <rPr>
        <sz val="11"/>
        <color indexed="8"/>
        <rFont val="Times New Roman"/>
        <family val="1"/>
      </rPr>
      <t xml:space="preserve">W     </t>
    </r>
  </si>
  <si>
    <r>
      <t xml:space="preserve"> - Маса на котелот</t>
    </r>
    <r>
      <rPr>
        <sz val="11"/>
        <color indexed="8"/>
        <rFont val="Times New Roman"/>
        <family val="1"/>
      </rPr>
      <t>: 480 kg</t>
    </r>
  </si>
  <si>
    <r>
      <t xml:space="preserve"> - Maksimalna temperatura na vodata 85 </t>
    </r>
    <r>
      <rPr>
        <sz val="11"/>
        <color indexed="8"/>
        <rFont val="Calibri"/>
        <family val="2"/>
      </rPr>
      <t>ͦC</t>
    </r>
  </si>
  <si>
    <r>
      <rPr>
        <sz val="11"/>
        <color indexed="8"/>
        <rFont val="MAC C Swiss"/>
        <family val="2"/>
      </rPr>
      <t xml:space="preserve"> - Dimenzii</t>
    </r>
    <r>
      <rPr>
        <sz val="11"/>
        <color indexed="8"/>
        <rFont val="Times New Roman"/>
        <family val="1"/>
      </rPr>
      <t>: 1150x1310x1532 mm</t>
    </r>
  </si>
  <si>
    <r>
      <t xml:space="preserve"> - Vlezen - izlezen vod</t>
    </r>
    <r>
      <rPr>
        <sz val="11"/>
        <color indexed="8"/>
        <rFont val="Times New Roman"/>
        <family val="1"/>
      </rPr>
      <t>: 2"</t>
    </r>
  </si>
  <si>
    <t xml:space="preserve">Котел на пелети и цврсто гориво:                         </t>
  </si>
  <si>
    <t xml:space="preserve">Panelni radijatori, komplet so slepi ~epovi, mehani~ki ventili za vozduh i konzoli so visina 600mm </t>
  </si>
  <si>
    <t>2.1</t>
  </si>
  <si>
    <t>2.2</t>
  </si>
  <si>
    <t>2.3</t>
  </si>
  <si>
    <t>2.4</t>
  </si>
  <si>
    <t>2.5</t>
  </si>
  <si>
    <t>2.6</t>
  </si>
  <si>
    <t>2.7</t>
  </si>
  <si>
    <t>2.8</t>
  </si>
  <si>
    <t>2.9</t>
  </si>
  <si>
    <t>2.10</t>
  </si>
  <si>
    <t>2.11</t>
  </si>
  <si>
    <t>2.12</t>
  </si>
  <si>
    <t>2.13</t>
  </si>
  <si>
    <t>5.1</t>
  </si>
  <si>
    <t>5.2</t>
  </si>
  <si>
    <t>5.3</t>
  </si>
  <si>
    <t>5.4</t>
  </si>
  <si>
    <t>5.5</t>
  </si>
  <si>
    <t>5.6</t>
  </si>
  <si>
    <t>6</t>
  </si>
  <si>
    <t>7</t>
  </si>
  <si>
    <t>8</t>
  </si>
  <si>
    <t>9</t>
  </si>
  <si>
    <t>10</t>
  </si>
  <si>
    <t>паушал</t>
  </si>
  <si>
    <t>%</t>
  </si>
  <si>
    <t>9.1</t>
  </si>
  <si>
    <t>9.2</t>
  </si>
  <si>
    <t>Tип 11К: L=400 mm;</t>
  </si>
  <si>
    <t>Тип 21К-S; L=400 mm;</t>
  </si>
  <si>
    <t>Тип 21К-S; L=800 mm;</t>
  </si>
  <si>
    <t>Тип 21К-S; L=1000 mm;</t>
  </si>
  <si>
    <t>Бакарни цевки</t>
  </si>
  <si>
    <t xml:space="preserve">   Φ28h0,8</t>
  </si>
  <si>
    <t>Споен материјал за цевките, калај, паста, колена, Т-штици, редуцири се зема 55% од позицијата 5</t>
  </si>
  <si>
    <t>Топчест вентил</t>
  </si>
  <si>
    <t>Термоманометар</t>
  </si>
  <si>
    <t>Испитување и пуштање во работа</t>
  </si>
  <si>
    <r>
      <t xml:space="preserve">Tip 10: </t>
    </r>
    <r>
      <rPr>
        <sz val="11"/>
        <color indexed="8"/>
        <rFont val="Times New Roman"/>
        <family val="1"/>
      </rPr>
      <t xml:space="preserve">L= 400 mm; </t>
    </r>
  </si>
  <si>
    <r>
      <t xml:space="preserve">Tип 11K: </t>
    </r>
    <r>
      <rPr>
        <sz val="11"/>
        <color indexed="8"/>
        <rFont val="Times New Roman"/>
        <family val="1"/>
      </rPr>
      <t>L</t>
    </r>
    <r>
      <rPr>
        <sz val="11"/>
        <color indexed="8"/>
        <rFont val="MAC C Swiss"/>
        <family val="2"/>
      </rPr>
      <t>=920</t>
    </r>
    <r>
      <rPr>
        <sz val="11"/>
        <color indexed="8"/>
        <rFont val="Times New Roman"/>
        <family val="1"/>
      </rPr>
      <t>mm</t>
    </r>
    <r>
      <rPr>
        <sz val="11"/>
        <color indexed="8"/>
        <rFont val="MAC C Swiss"/>
        <family val="2"/>
      </rPr>
      <t>;</t>
    </r>
  </si>
  <si>
    <r>
      <t>Тип 21К-</t>
    </r>
    <r>
      <rPr>
        <sz val="11"/>
        <color indexed="8"/>
        <rFont val="Times New Roman"/>
        <family val="1"/>
      </rPr>
      <t>S; L=1600 mm;</t>
    </r>
  </si>
  <si>
    <r>
      <t>Тип 21К-</t>
    </r>
    <r>
      <rPr>
        <sz val="11"/>
        <color indexed="8"/>
        <rFont val="Times New Roman"/>
        <family val="1"/>
      </rPr>
      <t>S; L=1120 mm;</t>
    </r>
  </si>
  <si>
    <r>
      <t>Тип 21К-</t>
    </r>
    <r>
      <rPr>
        <sz val="11"/>
        <color indexed="8"/>
        <rFont val="Times New Roman"/>
        <family val="1"/>
      </rPr>
      <t>S; L=720 mm;</t>
    </r>
  </si>
  <si>
    <r>
      <t>Тип 21К-</t>
    </r>
    <r>
      <rPr>
        <sz val="11"/>
        <color indexed="8"/>
        <rFont val="Times New Roman"/>
        <family val="1"/>
      </rPr>
      <t>S; L=1400 mm;</t>
    </r>
  </si>
  <si>
    <r>
      <t>Тип 21К-</t>
    </r>
    <r>
      <rPr>
        <sz val="11"/>
        <color indexed="8"/>
        <rFont val="Times New Roman"/>
        <family val="1"/>
      </rPr>
      <t>S; L=1800 mm;</t>
    </r>
  </si>
  <si>
    <r>
      <t>Тип 21К-</t>
    </r>
    <r>
      <rPr>
        <sz val="11"/>
        <color indexed="8"/>
        <rFont val="Times New Roman"/>
        <family val="1"/>
      </rPr>
      <t>S; L=1320 mm;</t>
    </r>
  </si>
  <si>
    <r>
      <t>Тип 21К-</t>
    </r>
    <r>
      <rPr>
        <sz val="11"/>
        <color indexed="8"/>
        <rFont val="Times New Roman"/>
        <family val="1"/>
      </rPr>
      <t>S; L=1200 mm;</t>
    </r>
  </si>
  <si>
    <r>
      <t>Радијаторски вентили 1/</t>
    </r>
    <r>
      <rPr>
        <sz val="11"/>
        <color indexed="8"/>
        <rFont val="Times New Roman"/>
        <family val="1"/>
      </rPr>
      <t>2"</t>
    </r>
  </si>
  <si>
    <r>
      <t>Радијаторски навијак 1/</t>
    </r>
    <r>
      <rPr>
        <sz val="11"/>
        <color indexed="8"/>
        <rFont val="Times New Roman"/>
        <family val="1"/>
      </rPr>
      <t>2"</t>
    </r>
  </si>
  <si>
    <r>
      <t xml:space="preserve">   </t>
    </r>
    <r>
      <rPr>
        <sz val="11"/>
        <color indexed="8"/>
        <rFont val="Calibri"/>
        <family val="2"/>
      </rPr>
      <t>Φ54x2</t>
    </r>
  </si>
  <si>
    <r>
      <t xml:space="preserve">   </t>
    </r>
    <r>
      <rPr>
        <sz val="11"/>
        <color indexed="8"/>
        <rFont val="Calibri"/>
        <family val="2"/>
      </rPr>
      <t>Φ35</t>
    </r>
    <r>
      <rPr>
        <sz val="11"/>
        <color indexed="8"/>
        <rFont val="MAC C Times"/>
        <family val="1"/>
      </rPr>
      <t>h1</t>
    </r>
  </si>
  <si>
    <r>
      <t xml:space="preserve">   </t>
    </r>
    <r>
      <rPr>
        <sz val="11"/>
        <color indexed="8"/>
        <rFont val="Calibri"/>
        <family val="2"/>
      </rPr>
      <t>Φ</t>
    </r>
    <r>
      <rPr>
        <sz val="11"/>
        <color indexed="8"/>
        <rFont val="MAC C Times"/>
        <family val="1"/>
      </rPr>
      <t>22h0,8</t>
    </r>
    <r>
      <rPr>
        <sz val="11"/>
        <color indexed="8"/>
        <rFont val="MAC C Swiss"/>
        <family val="2"/>
      </rPr>
      <t xml:space="preserve"> </t>
    </r>
  </si>
  <si>
    <r>
      <t xml:space="preserve">   </t>
    </r>
    <r>
      <rPr>
        <sz val="11"/>
        <color indexed="8"/>
        <rFont val="Calibri"/>
        <family val="2"/>
      </rPr>
      <t>Φ</t>
    </r>
    <r>
      <rPr>
        <sz val="11"/>
        <color indexed="8"/>
        <rFont val="MAC C Times"/>
        <family val="1"/>
      </rPr>
      <t>18h0,7</t>
    </r>
  </si>
  <si>
    <r>
      <t xml:space="preserve">   </t>
    </r>
    <r>
      <rPr>
        <sz val="11"/>
        <color indexed="8"/>
        <rFont val="Calibri"/>
        <family val="2"/>
      </rPr>
      <t>Φ</t>
    </r>
    <r>
      <rPr>
        <sz val="11"/>
        <color indexed="8"/>
        <rFont val="MAC C Times"/>
        <family val="1"/>
      </rPr>
      <t>15h0,7</t>
    </r>
  </si>
  <si>
    <r>
      <t>Циркулациона пумпа 4</t>
    </r>
    <r>
      <rPr>
        <sz val="11"/>
        <color indexed="8"/>
        <rFont val="Times New Roman"/>
        <family val="1"/>
      </rPr>
      <t>m³/h и пад на притисок 50000 Ра</t>
    </r>
  </si>
  <si>
    <r>
      <t xml:space="preserve">Затворен експанзионен сад 100 </t>
    </r>
    <r>
      <rPr>
        <sz val="11"/>
        <color indexed="8"/>
        <rFont val="Times New Roman"/>
        <family val="1"/>
      </rPr>
      <t>l</t>
    </r>
  </si>
  <si>
    <r>
      <t xml:space="preserve">   </t>
    </r>
    <r>
      <rPr>
        <sz val="11"/>
        <color indexed="8"/>
        <rFont val="Times New Roman"/>
        <family val="1"/>
      </rPr>
      <t>NО 54</t>
    </r>
  </si>
  <si>
    <r>
      <t xml:space="preserve">   </t>
    </r>
    <r>
      <rPr>
        <sz val="11"/>
        <rFont val="Times New Roman"/>
        <family val="1"/>
      </rPr>
      <t>NO15</t>
    </r>
  </si>
  <si>
    <r>
      <t xml:space="preserve">Сигурносен вентил </t>
    </r>
    <r>
      <rPr>
        <sz val="11"/>
        <rFont val="Times New Roman"/>
        <family val="1"/>
      </rPr>
      <t>NO 20</t>
    </r>
  </si>
  <si>
    <t>Монтажата на опремата и материјалите се зема 15% од позиција 1 до позиција 11</t>
  </si>
  <si>
    <t>ВКУПЕН РЕКАПИТУЛАР</t>
  </si>
  <si>
    <t>Рб</t>
  </si>
  <si>
    <t>SE VKUPNO</t>
  </si>
  <si>
    <t xml:space="preserve">         Vkupna cena             (den. bez DDV)</t>
  </si>
  <si>
    <t>Реконструкциски работи</t>
  </si>
  <si>
    <t>ФАЗА АРХИТЕКТУРА</t>
  </si>
  <si>
    <t>ФАЗА ЕЛЕКТРИКА</t>
  </si>
  <si>
    <t>ФАЗА ВОДОВОД И КАНАЛИЗАЦИЈА</t>
  </si>
  <si>
    <t>ФАЗА МАШИНСТВО</t>
  </si>
  <si>
    <t xml:space="preserve">Izrabotka - betonirawe na povrzni temelni gredi so MB 30  vo dvostrana oplata 30/30 cm    
 ( pri sekoe betonirawe vo kolku se niski  temperaturite vo betonot da se stava sredstvo protiv zamrznuvawe)            
</t>
  </si>
  <si>
    <r>
      <rPr>
        <sz val="11"/>
        <color theme="1"/>
        <rFont val="MAC C Swiss"/>
        <family val="2"/>
      </rPr>
      <t xml:space="preserve"> Ra~no ras~istuvawe  (vo objektot) od rasturen materijal;  postoe~ki pod daski, kamen i zemja, so utovar vo vozilo i odvoz na materijalot na opredelena  deponija  do 5km     
34h6=204m2   d=30 cm</t>
    </r>
    <r>
      <rPr>
        <sz val="10"/>
        <color theme="1"/>
        <rFont val="MAC C Swiss"/>
        <family val="2"/>
      </rPr>
      <t xml:space="preserve">
</t>
    </r>
  </si>
  <si>
    <r>
      <rPr>
        <sz val="11"/>
        <color theme="1"/>
        <rFont val="MAC C Swiss"/>
        <family val="2"/>
      </rPr>
      <t xml:space="preserve">Izrabotka na drven dvovoden krov  vrz  veke izraboteni  podol`ni  horizintalni betonski  nosivi  gredi (od  druga  pozicija)   so  gredi  i  rogovi 10/12 cm horizontalna proekcija  na dve  mesta  levo i desno  - dimenzii  na krovot vo ortogonalna proekcija
 2 h 12,2h9,7m   =236,68 m2   i
 sreden del    19 h10,6 m  =201,4m2  pred  vlezot 6,5 h 2 =13m2                            
 Pokovuvawe na krovni povr{ini so daska    d=2,5 cm         dimenzii   mereni  po kosinite    sreden del  2 h8,5 h19 = 323 m2       levo i desno  2h  9,7h12,2=236,68      vlez  2h5,5 h 2=22m2     + vkrstuvawe 6 h 3 = 18m2               
 Nabavka i vgraduvawe na ter hartija vrz das~ana oplata    
 Letvisuvawe na krov so letvi 3h5 cm    koso    i horizontalno                                                                         
 Izrabotka na kroven pokriva~ od  keramida 
  so kovewe ( kako za{tita od veter ) </t>
    </r>
    <r>
      <rPr>
        <sz val="11"/>
        <color theme="1"/>
        <rFont val="Calibri"/>
        <family val="2"/>
        <charset val="204"/>
        <scheme val="minor"/>
      </rPr>
      <t xml:space="preserve">
</t>
    </r>
  </si>
  <si>
    <t>Предмер Пресметка за изработка на настрешница со монтажа на контењери</t>
  </si>
  <si>
    <t>НАСТРЕШНИЦА СО КОНТЕЊЕРИ</t>
  </si>
  <si>
    <r>
      <t xml:space="preserve">Изработка на дрвена настрешница за еден контењер:                                                     Изработка  на дрвена настрешница со л= 1,8м,  ш=1,8м, со н= 2,0м до стреа     со широчина на стреа 50 цм покриен со двоводен  дрвен кров со н=0,8м,   од обла граѓа. На објектот  една од      подолгите страни  (1,8м) ќе  биде двокрилна врата од истиот  материјал,(како  би  можело во него  да  влегува набавен метален контејнер на тркалца-140/120/150 цм. од 1,1 м³). Целиот објект да се изработи од обла  борова   граѓа со ф=10-12 цм,  на која четирите столбчиња  ќе се постават  вградени  на   метални анкери  (папуча) кои  се  вградени  во  бетонски Фундамент </t>
    </r>
    <r>
      <rPr>
        <sz val="11"/>
        <color theme="1"/>
        <rFont val="Calibri"/>
        <family val="2"/>
        <charset val="204"/>
        <scheme val="minor"/>
      </rPr>
      <t>–</t>
    </r>
    <r>
      <rPr>
        <sz val="11"/>
        <color theme="1"/>
        <rFont val="MAC C Swiss"/>
        <family val="2"/>
      </rPr>
      <t xml:space="preserve"> стопи 30х30х40 цм. (согласно цртеж). Од  дрвото да е одстранета неговата  кора  а потоа премачкана со средство  против влага  и  излакира  со лак за чамци.     (Локации бр.1,3,5 и 6)        
</t>
    </r>
  </si>
  <si>
    <r>
      <t xml:space="preserve">Изработка на дрвена настрешница за два контењера:                                                     Изработка  на дрвена настрешница со л= 3,7м,  ш=1,8м, со н= 2,0м до стреа     со широчина на стреа 50 цм покриен со двоводен  дрвен кров со н=0,8м,   од обла граѓа. На објектот  една од      подолгите страни  (3,7м) ќе  има 2 двокрилни врати од истиот  материјал, (како  би  можело во него  да  влегуват 2 набавени метални контејнери на тркалца-140/120/150 цм. од 1,1 м³). Целиот објект да се изработи од обла  борова   граѓа со ф=10-12 цм,  на која четирите столбчиња  ќе се постават  вградени  на   метални анкери  (папуча) кои  се  вградени  во  бетонски Фундамент </t>
    </r>
    <r>
      <rPr>
        <sz val="11"/>
        <color theme="1"/>
        <rFont val="Calibri"/>
        <family val="2"/>
        <charset val="204"/>
        <scheme val="minor"/>
      </rPr>
      <t>–</t>
    </r>
    <r>
      <rPr>
        <sz val="11"/>
        <color theme="1"/>
        <rFont val="MAC C Swiss"/>
        <family val="2"/>
      </rPr>
      <t xml:space="preserve"> стопи 30х30х40 цм.(согласно цртеж).  Од  дрвото да е одстранета неговата  кора  а потоа премачкана со средство  против влага  и  излакира  со лак за чамци.   (Локација бр.2)          
</t>
    </r>
  </si>
  <si>
    <r>
      <t xml:space="preserve">Изработка на дрвена настрешница за четири контењера:                                                     Изработка  на дрвена настрешница со л= 7,5м,  ш=1,8м, со н= 2,0м до стреа     со широчина на стреа 50 цм    покриен со двоводен  дрвен кров со н=0,8м,   од обла граѓа. На објектот  една од     подолгите страни  (7,5м) ќе  има 4 двокрилни врати од истиот  материјал,(како  би  можело во него  да  влегуваат 4  набавени металини контејнери на тркалца-140/120/150 цм. од 1,1 м³). Целиот објект да се изработи од обла  борова   граѓа со ф=10-12 цм,  на која четирите столбчиња ќе се постават  вградени  на   метални анкери (папуча)  кои  се  вградени  во  бетонски Фундамент </t>
    </r>
    <r>
      <rPr>
        <sz val="11"/>
        <color theme="1"/>
        <rFont val="Calibri"/>
        <family val="2"/>
        <charset val="204"/>
        <scheme val="minor"/>
      </rPr>
      <t>–</t>
    </r>
    <r>
      <rPr>
        <sz val="11"/>
        <color theme="1"/>
        <rFont val="MAC C Swiss"/>
        <family val="2"/>
      </rPr>
      <t xml:space="preserve"> стопи 30х30х40 цм.(согласно цреж).  Од  дрвото да е одстранета неговата  кора  а потоа премачкана со средство  против влага  и  излакира  со лак за чамци.    (Локација бр.4)         
</t>
    </r>
  </si>
  <si>
    <r>
      <t>Метални поцинкувани контејнери за отпад од нерѓосувачки материјал со капак со капацитет од 1,1м³   и димензии 140/120/150 цм.                        Изведбата на  контејнерите мора да биде таква да биде запазена нивната компатибилност со механизмите за утовар на канти на комуналните возила;                                                                         4 тркалца вртливи за 360</t>
    </r>
    <r>
      <rPr>
        <sz val="11"/>
        <color theme="1"/>
        <rFont val="Calibri"/>
        <family val="2"/>
        <charset val="204"/>
      </rPr>
      <t>°</t>
    </r>
    <r>
      <rPr>
        <sz val="11"/>
        <color theme="1"/>
        <rFont val="MAC C Swiss"/>
        <family val="2"/>
      </rPr>
      <t xml:space="preserve"> со дијаметар од по min. 200мм од кои две со кочница                         Метален капак за затварање                              Материјал : поцинкуван лим                                   Да биде компатибилен со стандарден механизам за празнење на контејнери вграден на комунални возила                                                                       Да поседува отвор со затварач на дното на контејнерот за испуштање на течности                   Да биде во согласност со стандард МКС EN 840-3:2013 или еквивалентно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</si>
</sst>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д_е_н_-;\-* #,##0.00\ _д_е_н_-;_-* &quot;-&quot;??\ _д_е_н_-;_-@_-"/>
    <numFmt numFmtId="165" formatCode="_(* #,##0.0_);_(* \(#,##0.0\);_(* &quot;-&quot;??_);_(@_)"/>
  </numFmts>
  <fonts count="25">
    <font>
      <sz val="11"/>
      <color theme="1"/>
      <name val="Calibri"/>
      <family val="2"/>
      <charset val="204"/>
      <scheme val="minor"/>
    </font>
    <font>
      <b/>
      <sz val="11"/>
      <color theme="1"/>
      <name val="Calibri"/>
      <family val="2"/>
      <charset val="204"/>
      <scheme val="minor"/>
    </font>
    <font>
      <sz val="11"/>
      <color theme="1"/>
      <name val="MAC C Swiss"/>
      <family val="2"/>
    </font>
    <font>
      <sz val="10"/>
      <color theme="1"/>
      <name val="MAC C Swiss"/>
      <family val="2"/>
    </font>
    <font>
      <sz val="11"/>
      <color theme="1"/>
      <name val="Cambria"/>
      <family val="1"/>
      <charset val="204"/>
      <scheme val="major"/>
    </font>
    <font>
      <sz val="11"/>
      <color theme="1"/>
      <name val="Calibri"/>
      <family val="2"/>
      <charset val="204"/>
      <scheme val="minor"/>
    </font>
    <font>
      <b/>
      <sz val="10"/>
      <name val="MAC C Swiss"/>
      <family val="2"/>
    </font>
    <font>
      <b/>
      <sz val="11"/>
      <name val="MAC C Swiss"/>
      <family val="2"/>
    </font>
    <font>
      <b/>
      <sz val="14"/>
      <color theme="1"/>
      <name val="Calibri"/>
      <family val="2"/>
      <charset val="204"/>
      <scheme val="minor"/>
    </font>
    <font>
      <sz val="14"/>
      <color theme="1"/>
      <name val="Calibri"/>
      <family val="2"/>
      <charset val="204"/>
      <scheme val="minor"/>
    </font>
    <font>
      <sz val="11"/>
      <color theme="1"/>
      <name val="Calibri"/>
      <family val="2"/>
      <charset val="204"/>
    </font>
    <font>
      <sz val="11"/>
      <color indexed="8"/>
      <name val="MAC C Swiss"/>
      <family val="2"/>
    </font>
    <font>
      <sz val="11"/>
      <color indexed="8"/>
      <name val="M_Times"/>
      <family val="1"/>
    </font>
    <font>
      <sz val="11"/>
      <color indexed="8"/>
      <name val="Times New Roman"/>
      <family val="1"/>
    </font>
    <font>
      <sz val="11"/>
      <color indexed="8"/>
      <name val="Calibri"/>
      <family val="2"/>
    </font>
    <font>
      <sz val="10"/>
      <name val="MAC C Swiss"/>
      <family val="2"/>
    </font>
    <font>
      <sz val="11"/>
      <color indexed="8"/>
      <name val="Arial"/>
      <family val="2"/>
    </font>
    <font>
      <sz val="11"/>
      <color indexed="8"/>
      <name val="MAC C Times"/>
      <family val="1"/>
    </font>
    <font>
      <sz val="11"/>
      <name val="MAC C Swiss"/>
      <family val="2"/>
    </font>
    <font>
      <sz val="11"/>
      <name val="Times New Roman"/>
      <family val="1"/>
    </font>
    <font>
      <sz val="11"/>
      <name val="MAC C Times"/>
      <family val="1"/>
    </font>
    <font>
      <b/>
      <sz val="14"/>
      <name val="MAC C Swiss"/>
      <family val="2"/>
    </font>
    <font>
      <sz val="12"/>
      <name val="MAC C Swiss"/>
      <family val="2"/>
    </font>
    <font>
      <b/>
      <sz val="12"/>
      <name val="MAC C Swiss"/>
      <family val="2"/>
    </font>
    <font>
      <sz val="12"/>
      <color indexed="8"/>
      <name val="Times New Roman"/>
      <family val="1"/>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s>
  <cellStyleXfs count="2">
    <xf numFmtId="0" fontId="0" fillId="0" borderId="0"/>
    <xf numFmtId="164" fontId="5" fillId="0" borderId="0" applyFont="0" applyFill="0" applyBorder="0" applyAlignment="0" applyProtection="0"/>
  </cellStyleXfs>
  <cellXfs count="116">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horizontal="center" wrapText="1"/>
    </xf>
    <xf numFmtId="0" fontId="0" fillId="0" borderId="0" xfId="0" applyAlignment="1">
      <alignment vertical="center"/>
    </xf>
    <xf numFmtId="0" fontId="2" fillId="0" borderId="2" xfId="0" applyFont="1" applyBorder="1" applyAlignment="1">
      <alignment vertical="top" wrapText="1"/>
    </xf>
    <xf numFmtId="0" fontId="0" fillId="0" borderId="2" xfId="0" applyBorder="1" applyAlignment="1">
      <alignment wrapText="1"/>
    </xf>
    <xf numFmtId="0" fontId="2" fillId="0" borderId="2" xfId="0" applyFont="1" applyBorder="1"/>
    <xf numFmtId="0" fontId="2" fillId="0" borderId="2" xfId="0" applyFont="1" applyBorder="1" applyAlignment="1">
      <alignment wrapText="1"/>
    </xf>
    <xf numFmtId="0" fontId="0" fillId="0" borderId="2" xfId="0" applyBorder="1" applyAlignment="1">
      <alignment vertical="top" wrapText="1"/>
    </xf>
    <xf numFmtId="0" fontId="0" fillId="0" borderId="2" xfId="0" applyFont="1" applyBorder="1"/>
    <xf numFmtId="0" fontId="1" fillId="0" borderId="2" xfId="0" applyFont="1" applyBorder="1" applyAlignment="1">
      <alignment wrapText="1"/>
    </xf>
    <xf numFmtId="0" fontId="3" fillId="0" borderId="2" xfId="0" applyFont="1" applyBorder="1" applyAlignment="1">
      <alignment vertical="center" wrapText="1"/>
    </xf>
    <xf numFmtId="0" fontId="0" fillId="0" borderId="0" xfId="0" applyAlignment="1">
      <alignment wrapText="1"/>
    </xf>
    <xf numFmtId="0" fontId="0" fillId="0" borderId="1" xfId="0" applyBorder="1" applyAlignment="1">
      <alignment horizontal="right" vertical="center" wrapText="1"/>
    </xf>
    <xf numFmtId="0" fontId="0" fillId="0" borderId="1" xfId="0" applyBorder="1" applyAlignment="1">
      <alignment horizontal="right" vertical="center"/>
    </xf>
    <xf numFmtId="1" fontId="0" fillId="0" borderId="1" xfId="0" applyNumberFormat="1" applyBorder="1" applyAlignment="1">
      <alignment horizontal="right" vertical="center" wrapText="1"/>
    </xf>
    <xf numFmtId="4" fontId="0" fillId="0" borderId="1" xfId="0" applyNumberFormat="1" applyBorder="1" applyAlignment="1">
      <alignment horizontal="right" vertical="center"/>
    </xf>
    <xf numFmtId="9" fontId="0" fillId="0" borderId="1" xfId="0" applyNumberFormat="1" applyBorder="1" applyAlignment="1">
      <alignment horizontal="right" vertical="center"/>
    </xf>
    <xf numFmtId="0" fontId="6" fillId="0" borderId="1" xfId="0" applyFont="1" applyBorder="1" applyAlignment="1">
      <alignment horizontal="center" vertical="center" wrapText="1"/>
    </xf>
    <xf numFmtId="1" fontId="6" fillId="2" borderId="1" xfId="0" applyNumberFormat="1" applyFont="1" applyFill="1" applyBorder="1" applyAlignment="1">
      <alignment horizontal="center" vertical="center" wrapText="1"/>
    </xf>
    <xf numFmtId="1" fontId="7" fillId="2" borderId="2" xfId="0" applyNumberFormat="1" applyFont="1" applyFill="1" applyBorder="1" applyAlignment="1">
      <alignment horizontal="center" vertical="center"/>
    </xf>
    <xf numFmtId="1" fontId="7" fillId="2" borderId="1" xfId="0" applyNumberFormat="1" applyFont="1" applyFill="1" applyBorder="1" applyAlignment="1">
      <alignment horizontal="center" vertical="center" wrapText="1"/>
    </xf>
    <xf numFmtId="1" fontId="7" fillId="2" borderId="1" xfId="1" applyNumberFormat="1" applyFont="1" applyFill="1" applyBorder="1" applyAlignment="1">
      <alignment horizontal="center" vertical="center"/>
    </xf>
    <xf numFmtId="1" fontId="7" fillId="2" borderId="1" xfId="1" applyNumberFormat="1" applyFont="1" applyFill="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vertical="center" wrapText="1"/>
    </xf>
    <xf numFmtId="0" fontId="2" fillId="0" borderId="2" xfId="0" applyFont="1" applyBorder="1" applyAlignment="1">
      <alignment vertical="center" wrapText="1"/>
    </xf>
    <xf numFmtId="0" fontId="0" fillId="0" borderId="0" xfId="0" applyAlignment="1">
      <alignment horizontal="center"/>
    </xf>
    <xf numFmtId="0" fontId="0" fillId="0" borderId="1" xfId="0" applyBorder="1" applyAlignment="1">
      <alignment horizontal="center" vertical="center" wrapText="1"/>
    </xf>
    <xf numFmtId="4" fontId="1" fillId="0" borderId="1" xfId="0" applyNumberFormat="1" applyFont="1" applyBorder="1" applyAlignment="1">
      <alignment horizontal="right" vertical="center"/>
    </xf>
    <xf numFmtId="0" fontId="0" fillId="0" borderId="1" xfId="0" applyBorder="1" applyAlignment="1">
      <alignment vertical="center"/>
    </xf>
    <xf numFmtId="1" fontId="6" fillId="3"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vertical="top" wrapText="1"/>
    </xf>
    <xf numFmtId="0" fontId="2" fillId="0" borderId="1" xfId="0" applyFont="1" applyBorder="1" applyAlignment="1">
      <alignment wrapText="1"/>
    </xf>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horizontal="left" vertical="center" wrapText="1"/>
    </xf>
    <xf numFmtId="0" fontId="2" fillId="0" borderId="1" xfId="0" applyFont="1" applyBorder="1" applyAlignment="1">
      <alignment vertical="center" wrapText="1"/>
    </xf>
    <xf numFmtId="0" fontId="0" fillId="0" borderId="1" xfId="0" applyBorder="1" applyAlignment="1">
      <alignment horizontal="center"/>
    </xf>
    <xf numFmtId="0" fontId="2" fillId="0" borderId="1" xfId="0" applyFont="1" applyBorder="1" applyAlignment="1">
      <alignment vertical="top" wrapText="1"/>
    </xf>
    <xf numFmtId="0" fontId="3" fillId="0" borderId="1" xfId="0" applyFont="1" applyBorder="1" applyAlignment="1">
      <alignment vertical="center" wrapText="1"/>
    </xf>
    <xf numFmtId="49" fontId="2" fillId="0" borderId="1" xfId="0" applyNumberFormat="1" applyFont="1" applyBorder="1" applyAlignment="1">
      <alignment wrapText="1"/>
    </xf>
    <xf numFmtId="0" fontId="2" fillId="0" borderId="1" xfId="0" applyFont="1" applyBorder="1" applyAlignment="1">
      <alignment horizontal="left" wrapText="1"/>
    </xf>
    <xf numFmtId="49" fontId="0" fillId="0" borderId="0" xfId="0" applyNumberFormat="1" applyAlignment="1">
      <alignment horizontal="center" vertical="center"/>
    </xf>
    <xf numFmtId="49" fontId="0" fillId="0" borderId="1" xfId="0" applyNumberFormat="1" applyBorder="1" applyAlignment="1">
      <alignment horizontal="center" vertical="center"/>
    </xf>
    <xf numFmtId="0" fontId="11" fillId="0" borderId="1" xfId="0" applyFont="1" applyBorder="1" applyAlignment="1">
      <alignment horizontal="left"/>
    </xf>
    <xf numFmtId="0" fontId="16" fillId="0" borderId="1" xfId="0" applyFont="1" applyBorder="1" applyAlignment="1">
      <alignment horizontal="left"/>
    </xf>
    <xf numFmtId="0" fontId="11" fillId="0" borderId="1" xfId="0" applyFont="1" applyBorder="1" applyAlignment="1">
      <alignment horizontal="left" vertical="top" wrapText="1"/>
    </xf>
    <xf numFmtId="0" fontId="17" fillId="0" borderId="1" xfId="0" applyFont="1" applyBorder="1" applyAlignment="1">
      <alignment horizontal="left"/>
    </xf>
    <xf numFmtId="0" fontId="18" fillId="0" borderId="1" xfId="0" applyFont="1" applyBorder="1" applyAlignment="1">
      <alignment horizontal="left"/>
    </xf>
    <xf numFmtId="0" fontId="20" fillId="0" borderId="1" xfId="0" applyFont="1" applyBorder="1" applyAlignment="1">
      <alignment horizontal="left" vertical="top" wrapText="1"/>
    </xf>
    <xf numFmtId="0" fontId="18" fillId="0" borderId="1" xfId="0" applyFont="1" applyBorder="1" applyAlignment="1">
      <alignment horizontal="left" vertical="center" wrapText="1"/>
    </xf>
    <xf numFmtId="0" fontId="11" fillId="0" borderId="1" xfId="0" applyFont="1" applyBorder="1" applyAlignment="1">
      <alignment horizontal="left" wrapText="1"/>
    </xf>
    <xf numFmtId="0" fontId="15" fillId="0" borderId="0" xfId="0" applyFont="1"/>
    <xf numFmtId="165" fontId="15" fillId="0" borderId="0" xfId="1" applyNumberFormat="1" applyFont="1"/>
    <xf numFmtId="0" fontId="21" fillId="0" borderId="0" xfId="0" applyFont="1" applyAlignment="1">
      <alignment horizontal="center" vertical="center"/>
    </xf>
    <xf numFmtId="0" fontId="22" fillId="0" borderId="1" xfId="0" applyFont="1" applyBorder="1" applyAlignment="1">
      <alignment horizontal="center" vertical="center"/>
    </xf>
    <xf numFmtId="0" fontId="15" fillId="0" borderId="8" xfId="0" applyFont="1" applyBorder="1" applyAlignment="1">
      <alignment horizontal="center"/>
    </xf>
    <xf numFmtId="165" fontId="22" fillId="0" borderId="1" xfId="1" applyNumberFormat="1" applyFont="1" applyBorder="1"/>
    <xf numFmtId="165" fontId="23" fillId="0" borderId="1" xfId="1" applyNumberFormat="1" applyFont="1" applyBorder="1" applyAlignment="1"/>
    <xf numFmtId="165" fontId="23" fillId="0" borderId="1" xfId="1" applyNumberFormat="1" applyFont="1" applyBorder="1"/>
    <xf numFmtId="0" fontId="15" fillId="0" borderId="0" xfId="0" applyFont="1" applyAlignment="1">
      <alignment horizontal="center"/>
    </xf>
    <xf numFmtId="0" fontId="23" fillId="0" borderId="0" xfId="0" applyFont="1"/>
    <xf numFmtId="0" fontId="6" fillId="0" borderId="1" xfId="0" applyFont="1" applyBorder="1" applyAlignment="1">
      <alignment horizontal="center"/>
    </xf>
    <xf numFmtId="0" fontId="7" fillId="0" borderId="2" xfId="0" applyFont="1" applyBorder="1" applyAlignment="1">
      <alignment horizontal="left" vertical="center" wrapText="1"/>
    </xf>
    <xf numFmtId="0" fontId="2" fillId="0" borderId="2" xfId="0" applyFont="1" applyBorder="1" applyAlignment="1">
      <alignment vertical="center"/>
    </xf>
    <xf numFmtId="0" fontId="11" fillId="0" borderId="12" xfId="0" applyFont="1" applyBorder="1" applyAlignment="1">
      <alignment horizontal="left" vertical="center" wrapText="1"/>
    </xf>
    <xf numFmtId="0" fontId="12" fillId="0" borderId="13" xfId="0" applyFont="1" applyBorder="1" applyAlignment="1">
      <alignment horizontal="left"/>
    </xf>
    <xf numFmtId="0" fontId="11" fillId="0" borderId="13" xfId="0" applyFont="1" applyBorder="1" applyAlignment="1">
      <alignment horizontal="left"/>
    </xf>
    <xf numFmtId="0" fontId="12" fillId="0" borderId="14" xfId="0" applyFont="1" applyBorder="1" applyAlignment="1">
      <alignment horizontal="left"/>
    </xf>
    <xf numFmtId="0" fontId="24" fillId="0" borderId="1" xfId="0" applyFont="1" applyBorder="1" applyAlignment="1">
      <alignment horizontal="left"/>
    </xf>
    <xf numFmtId="0" fontId="2" fillId="0" borderId="1" xfId="0" applyFont="1" applyBorder="1" applyAlignment="1">
      <alignment horizontal="left" vertical="center" wrapText="1"/>
    </xf>
    <xf numFmtId="4" fontId="0" fillId="0" borderId="1" xfId="0" applyNumberFormat="1" applyFont="1" applyBorder="1" applyAlignment="1">
      <alignment horizontal="right" vertical="center"/>
    </xf>
    <xf numFmtId="0" fontId="1" fillId="0" borderId="2" xfId="0" applyFont="1" applyBorder="1" applyAlignment="1">
      <alignment wrapText="1"/>
    </xf>
    <xf numFmtId="4" fontId="0" fillId="0" borderId="1" xfId="0" applyNumberFormat="1"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8" fillId="0" borderId="0" xfId="0" applyFont="1" applyAlignment="1">
      <alignment horizontal="center" vertical="center"/>
    </xf>
    <xf numFmtId="0" fontId="9" fillId="0" borderId="0" xfId="0" applyFont="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5" fontId="7" fillId="0" borderId="1" xfId="1" applyNumberFormat="1" applyFont="1" applyBorder="1" applyAlignment="1">
      <alignment horizontal="center" vertical="center"/>
    </xf>
    <xf numFmtId="165" fontId="7" fillId="0" borderId="1" xfId="1" applyNumberFormat="1" applyFont="1" applyBorder="1" applyAlignment="1">
      <alignment horizontal="center" vertical="center" wrapText="1"/>
    </xf>
    <xf numFmtId="0" fontId="1" fillId="0" borderId="3" xfId="0" applyFont="1" applyBorder="1" applyAlignment="1">
      <alignment wrapText="1"/>
    </xf>
    <xf numFmtId="0" fontId="1" fillId="0" borderId="4" xfId="0" applyFont="1" applyBorder="1" applyAlignment="1">
      <alignment wrapText="1"/>
    </xf>
    <xf numFmtId="0" fontId="1" fillId="0" borderId="2" xfId="0" applyFont="1" applyBorder="1" applyAlignment="1">
      <alignmen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wrapText="1"/>
    </xf>
    <xf numFmtId="1" fontId="7" fillId="3" borderId="3" xfId="0" applyNumberFormat="1" applyFont="1" applyFill="1" applyBorder="1" applyAlignment="1">
      <alignment vertical="center"/>
    </xf>
    <xf numFmtId="1" fontId="7" fillId="3" borderId="4" xfId="0" applyNumberFormat="1" applyFont="1" applyFill="1" applyBorder="1" applyAlignment="1">
      <alignment vertical="center"/>
    </xf>
    <xf numFmtId="1" fontId="7" fillId="3" borderId="2" xfId="0" applyNumberFormat="1" applyFont="1" applyFill="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4" fontId="0" fillId="0" borderId="5" xfId="0" applyNumberFormat="1" applyBorder="1" applyAlignment="1">
      <alignment horizontal="right" vertical="center"/>
    </xf>
    <xf numFmtId="4" fontId="0" fillId="0" borderId="6" xfId="0" applyNumberFormat="1" applyBorder="1" applyAlignment="1">
      <alignment horizontal="right" vertical="center"/>
    </xf>
    <xf numFmtId="4" fontId="0" fillId="0" borderId="7" xfId="0" applyNumberFormat="1" applyBorder="1" applyAlignment="1">
      <alignment horizontal="righ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 fontId="0" fillId="0" borderId="5" xfId="0" applyNumberFormat="1" applyBorder="1" applyAlignment="1" applyProtection="1">
      <alignment horizontal="center" vertical="center"/>
      <protection locked="0"/>
    </xf>
    <xf numFmtId="4" fontId="0" fillId="0" borderId="6" xfId="0" applyNumberFormat="1" applyBorder="1" applyAlignment="1" applyProtection="1">
      <alignment horizontal="center" vertical="center"/>
      <protection locked="0"/>
    </xf>
    <xf numFmtId="4" fontId="0" fillId="0" borderId="7" xfId="0" applyNumberFormat="1" applyBorder="1" applyAlignment="1" applyProtection="1">
      <alignment horizontal="center" vertical="center"/>
      <protection locked="0"/>
    </xf>
    <xf numFmtId="0" fontId="7" fillId="0" borderId="9" xfId="0" applyFont="1"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21" fillId="0" borderId="0" xfId="0" applyFont="1" applyAlignment="1">
      <alignment horizontal="center" vertical="center"/>
    </xf>
    <xf numFmtId="0" fontId="21" fillId="0" borderId="1" xfId="0" applyFont="1" applyBorder="1" applyAlignment="1">
      <alignment horizontal="left"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2"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2" xfId="0" applyFont="1" applyBorder="1"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9"/>
  <sheetViews>
    <sheetView topLeftCell="A67" workbookViewId="0">
      <selection activeCell="F5" sqref="F5"/>
    </sheetView>
  </sheetViews>
  <sheetFormatPr defaultRowHeight="15"/>
  <cols>
    <col min="1" max="1" width="5.7109375" customWidth="1"/>
    <col min="2" max="2" width="6.42578125" customWidth="1"/>
    <col min="3" max="3" width="48.85546875" customWidth="1"/>
    <col min="4" max="4" width="8.140625" customWidth="1"/>
    <col min="5" max="5" width="11.5703125" customWidth="1"/>
    <col min="6" max="6" width="13.140625" customWidth="1"/>
    <col min="7" max="7" width="16" customWidth="1"/>
  </cols>
  <sheetData>
    <row r="1" spans="1:7" ht="23.25" customHeight="1">
      <c r="A1" s="78" t="s">
        <v>70</v>
      </c>
      <c r="B1" s="79"/>
      <c r="C1" s="79"/>
      <c r="D1" s="79"/>
      <c r="E1" s="79"/>
      <c r="F1" s="79"/>
      <c r="G1" s="79"/>
    </row>
    <row r="2" spans="1:7" ht="24" customHeight="1">
      <c r="A2" s="80" t="s">
        <v>47</v>
      </c>
      <c r="B2" s="80" t="s">
        <v>48</v>
      </c>
      <c r="C2" s="81" t="s">
        <v>49</v>
      </c>
      <c r="D2" s="82" t="s">
        <v>50</v>
      </c>
      <c r="E2" s="83" t="s">
        <v>51</v>
      </c>
      <c r="F2" s="84" t="s">
        <v>52</v>
      </c>
      <c r="G2" s="84" t="s">
        <v>53</v>
      </c>
    </row>
    <row r="3" spans="1:7" ht="25.5" customHeight="1">
      <c r="A3" s="80"/>
      <c r="B3" s="80"/>
      <c r="C3" s="81"/>
      <c r="D3" s="82"/>
      <c r="E3" s="83"/>
      <c r="F3" s="84"/>
      <c r="G3" s="84"/>
    </row>
    <row r="4" spans="1:7" ht="18" customHeight="1">
      <c r="A4" s="20">
        <v>1</v>
      </c>
      <c r="B4" s="20">
        <v>2</v>
      </c>
      <c r="C4" s="21">
        <v>3</v>
      </c>
      <c r="D4" s="22">
        <v>4</v>
      </c>
      <c r="E4" s="23">
        <v>5</v>
      </c>
      <c r="F4" s="24">
        <v>6</v>
      </c>
      <c r="G4" s="24">
        <v>7</v>
      </c>
    </row>
    <row r="5" spans="1:7" ht="78.75" customHeight="1">
      <c r="A5" s="2">
        <v>1</v>
      </c>
      <c r="B5" s="2">
        <v>1</v>
      </c>
      <c r="C5" s="5" t="s">
        <v>71</v>
      </c>
      <c r="D5" s="2" t="s">
        <v>72</v>
      </c>
      <c r="E5" s="15">
        <v>245</v>
      </c>
      <c r="F5" s="76"/>
      <c r="G5" s="17">
        <f>E5*F5</f>
        <v>0</v>
      </c>
    </row>
    <row r="6" spans="1:7" ht="93.75" customHeight="1">
      <c r="A6" s="2">
        <f>A5+1</f>
        <v>2</v>
      </c>
      <c r="B6" s="2">
        <f>B5+1</f>
        <v>2</v>
      </c>
      <c r="C6" s="12" t="s">
        <v>277</v>
      </c>
      <c r="D6" s="2" t="s">
        <v>73</v>
      </c>
      <c r="E6" s="15">
        <v>62</v>
      </c>
      <c r="F6" s="76"/>
      <c r="G6" s="17">
        <f t="shared" ref="G6:G86" si="0">E6*F6</f>
        <v>0</v>
      </c>
    </row>
    <row r="7" spans="1:7" ht="85.5" customHeight="1">
      <c r="A7" s="2">
        <f t="shared" ref="A7:B72" si="1">A6+1</f>
        <v>3</v>
      </c>
      <c r="B7" s="2">
        <f t="shared" si="1"/>
        <v>3</v>
      </c>
      <c r="C7" s="26" t="s">
        <v>54</v>
      </c>
      <c r="D7" s="2" t="s">
        <v>73</v>
      </c>
      <c r="E7" s="15">
        <v>30</v>
      </c>
      <c r="F7" s="76"/>
      <c r="G7" s="17">
        <f t="shared" si="0"/>
        <v>0</v>
      </c>
    </row>
    <row r="8" spans="1:7" ht="28.5" customHeight="1">
      <c r="A8" s="2">
        <f t="shared" si="1"/>
        <v>4</v>
      </c>
      <c r="B8" s="2">
        <f t="shared" si="1"/>
        <v>4</v>
      </c>
      <c r="C8" s="67" t="s">
        <v>0</v>
      </c>
      <c r="D8" s="2" t="s">
        <v>74</v>
      </c>
      <c r="E8" s="15">
        <v>280</v>
      </c>
      <c r="F8" s="76"/>
      <c r="G8" s="17">
        <f t="shared" si="0"/>
        <v>0</v>
      </c>
    </row>
    <row r="9" spans="1:7" ht="58.5" customHeight="1">
      <c r="A9" s="2">
        <f t="shared" si="1"/>
        <v>5</v>
      </c>
      <c r="B9" s="2">
        <f t="shared" si="1"/>
        <v>5</v>
      </c>
      <c r="C9" s="13" t="s">
        <v>75</v>
      </c>
      <c r="D9" s="2" t="s">
        <v>73</v>
      </c>
      <c r="E9" s="15">
        <v>61.2</v>
      </c>
      <c r="F9" s="76"/>
      <c r="G9" s="17">
        <f t="shared" si="0"/>
        <v>0</v>
      </c>
    </row>
    <row r="10" spans="1:7" ht="19.5" customHeight="1">
      <c r="A10" s="2">
        <f t="shared" si="1"/>
        <v>6</v>
      </c>
      <c r="B10" s="2">
        <f t="shared" si="1"/>
        <v>6</v>
      </c>
      <c r="C10" s="7" t="s">
        <v>1</v>
      </c>
      <c r="D10" s="2" t="s">
        <v>73</v>
      </c>
      <c r="E10" s="15">
        <v>16</v>
      </c>
      <c r="F10" s="76"/>
      <c r="G10" s="17">
        <f t="shared" si="0"/>
        <v>0</v>
      </c>
    </row>
    <row r="11" spans="1:7" ht="64.5" customHeight="1">
      <c r="A11" s="2">
        <f t="shared" si="1"/>
        <v>7</v>
      </c>
      <c r="B11" s="2">
        <f t="shared" si="1"/>
        <v>7</v>
      </c>
      <c r="C11" s="6" t="s">
        <v>2</v>
      </c>
      <c r="D11" s="2" t="s">
        <v>73</v>
      </c>
      <c r="E11" s="15">
        <v>21</v>
      </c>
      <c r="F11" s="76"/>
      <c r="G11" s="17">
        <f t="shared" si="0"/>
        <v>0</v>
      </c>
    </row>
    <row r="12" spans="1:7" ht="44.25">
      <c r="A12" s="2">
        <f t="shared" si="1"/>
        <v>8</v>
      </c>
      <c r="B12" s="2">
        <f t="shared" si="1"/>
        <v>8</v>
      </c>
      <c r="C12" s="6" t="s">
        <v>3</v>
      </c>
      <c r="D12" s="2" t="s">
        <v>73</v>
      </c>
      <c r="E12" s="15">
        <v>20</v>
      </c>
      <c r="F12" s="76"/>
      <c r="G12" s="17">
        <f t="shared" si="0"/>
        <v>0</v>
      </c>
    </row>
    <row r="13" spans="1:7" ht="59.25">
      <c r="A13" s="2">
        <f t="shared" si="1"/>
        <v>9</v>
      </c>
      <c r="B13" s="2">
        <f t="shared" si="1"/>
        <v>9</v>
      </c>
      <c r="C13" s="6" t="s">
        <v>4</v>
      </c>
      <c r="D13" s="2" t="s">
        <v>73</v>
      </c>
      <c r="E13" s="15">
        <v>121</v>
      </c>
      <c r="F13" s="76"/>
      <c r="G13" s="17">
        <f t="shared" si="0"/>
        <v>0</v>
      </c>
    </row>
    <row r="14" spans="1:7" ht="72.75">
      <c r="A14" s="2">
        <f t="shared" si="1"/>
        <v>10</v>
      </c>
      <c r="B14" s="2">
        <f t="shared" si="1"/>
        <v>10</v>
      </c>
      <c r="C14" s="6" t="s">
        <v>5</v>
      </c>
      <c r="D14" s="2" t="s">
        <v>74</v>
      </c>
      <c r="E14" s="15">
        <v>123</v>
      </c>
      <c r="F14" s="76"/>
      <c r="G14" s="17">
        <f>E14*F14</f>
        <v>0</v>
      </c>
    </row>
    <row r="15" spans="1:7" ht="22.5" customHeight="1">
      <c r="A15" s="2">
        <f t="shared" si="1"/>
        <v>11</v>
      </c>
      <c r="B15" s="2">
        <f t="shared" si="1"/>
        <v>11</v>
      </c>
      <c r="C15" s="67" t="s">
        <v>6</v>
      </c>
      <c r="D15" s="2" t="s">
        <v>73</v>
      </c>
      <c r="E15" s="15">
        <v>19.5</v>
      </c>
      <c r="F15" s="76"/>
      <c r="G15" s="17">
        <f t="shared" si="0"/>
        <v>0</v>
      </c>
    </row>
    <row r="16" spans="1:7" ht="73.5" customHeight="1">
      <c r="A16" s="2">
        <f t="shared" si="1"/>
        <v>12</v>
      </c>
      <c r="B16" s="2">
        <f t="shared" si="1"/>
        <v>12</v>
      </c>
      <c r="C16" s="8" t="s">
        <v>276</v>
      </c>
      <c r="D16" s="2" t="s">
        <v>73</v>
      </c>
      <c r="E16" s="15">
        <v>9.1999999999999993</v>
      </c>
      <c r="F16" s="76"/>
      <c r="G16" s="17">
        <f t="shared" si="0"/>
        <v>0</v>
      </c>
    </row>
    <row r="17" spans="1:7" ht="62.25" customHeight="1">
      <c r="A17" s="2">
        <f t="shared" si="1"/>
        <v>13</v>
      </c>
      <c r="B17" s="2">
        <f t="shared" si="1"/>
        <v>13</v>
      </c>
      <c r="C17" s="6" t="s">
        <v>77</v>
      </c>
      <c r="D17" s="2" t="s">
        <v>73</v>
      </c>
      <c r="E17" s="15">
        <v>14</v>
      </c>
      <c r="F17" s="76"/>
      <c r="G17" s="17">
        <f t="shared" si="0"/>
        <v>0</v>
      </c>
    </row>
    <row r="18" spans="1:7" ht="59.25">
      <c r="A18" s="2">
        <f t="shared" si="1"/>
        <v>14</v>
      </c>
      <c r="B18" s="2">
        <f t="shared" si="1"/>
        <v>14</v>
      </c>
      <c r="C18" s="6" t="s">
        <v>76</v>
      </c>
      <c r="D18" s="2" t="s">
        <v>73</v>
      </c>
      <c r="E18" s="15">
        <v>10</v>
      </c>
      <c r="F18" s="76"/>
      <c r="G18" s="17">
        <f>E18*F18</f>
        <v>0</v>
      </c>
    </row>
    <row r="19" spans="1:7" ht="73.5">
      <c r="A19" s="2">
        <f t="shared" si="1"/>
        <v>15</v>
      </c>
      <c r="B19" s="2">
        <f t="shared" si="1"/>
        <v>15</v>
      </c>
      <c r="C19" s="6" t="s">
        <v>7</v>
      </c>
      <c r="D19" s="2" t="s">
        <v>73</v>
      </c>
      <c r="E19" s="15">
        <v>10</v>
      </c>
      <c r="F19" s="76"/>
      <c r="G19" s="17">
        <f t="shared" si="0"/>
        <v>0</v>
      </c>
    </row>
    <row r="20" spans="1:7" ht="58.5">
      <c r="A20" s="2">
        <f t="shared" si="1"/>
        <v>16</v>
      </c>
      <c r="B20" s="2">
        <f t="shared" si="1"/>
        <v>16</v>
      </c>
      <c r="C20" s="6" t="s">
        <v>91</v>
      </c>
      <c r="D20" s="2" t="s">
        <v>73</v>
      </c>
      <c r="E20" s="15">
        <v>63</v>
      </c>
      <c r="F20" s="76"/>
      <c r="G20" s="17">
        <f t="shared" si="0"/>
        <v>0</v>
      </c>
    </row>
    <row r="21" spans="1:7" ht="158.25">
      <c r="A21" s="2">
        <f t="shared" si="1"/>
        <v>17</v>
      </c>
      <c r="B21" s="2">
        <f t="shared" si="1"/>
        <v>17</v>
      </c>
      <c r="C21" s="6" t="s">
        <v>92</v>
      </c>
      <c r="D21" s="2" t="s">
        <v>74</v>
      </c>
      <c r="E21" s="15">
        <v>204</v>
      </c>
      <c r="F21" s="76"/>
      <c r="G21" s="17">
        <f>E21*F21</f>
        <v>0</v>
      </c>
    </row>
    <row r="22" spans="1:7" ht="129">
      <c r="A22" s="2">
        <f t="shared" si="1"/>
        <v>18</v>
      </c>
      <c r="B22" s="2">
        <f t="shared" si="1"/>
        <v>18</v>
      </c>
      <c r="C22" s="8" t="s">
        <v>8</v>
      </c>
      <c r="D22" s="2" t="s">
        <v>74</v>
      </c>
      <c r="E22" s="15">
        <v>144</v>
      </c>
      <c r="F22" s="76"/>
      <c r="G22" s="17">
        <f t="shared" si="0"/>
        <v>0</v>
      </c>
    </row>
    <row r="23" spans="1:7" ht="58.5">
      <c r="A23" s="2">
        <f t="shared" si="1"/>
        <v>19</v>
      </c>
      <c r="B23" s="2">
        <f t="shared" si="1"/>
        <v>19</v>
      </c>
      <c r="C23" s="6" t="s">
        <v>9</v>
      </c>
      <c r="D23" s="2" t="s">
        <v>73</v>
      </c>
      <c r="E23" s="15">
        <v>3</v>
      </c>
      <c r="F23" s="76"/>
      <c r="G23" s="17">
        <f>E23*F23</f>
        <v>0</v>
      </c>
    </row>
    <row r="24" spans="1:7" ht="62.25" customHeight="1">
      <c r="A24" s="2">
        <f t="shared" si="1"/>
        <v>20</v>
      </c>
      <c r="B24" s="2">
        <f t="shared" si="1"/>
        <v>20</v>
      </c>
      <c r="C24" s="6" t="s">
        <v>10</v>
      </c>
      <c r="D24" s="2" t="s">
        <v>73</v>
      </c>
      <c r="E24" s="15">
        <v>41</v>
      </c>
      <c r="F24" s="76"/>
      <c r="G24" s="17">
        <f t="shared" si="0"/>
        <v>0</v>
      </c>
    </row>
    <row r="25" spans="1:7" ht="58.5">
      <c r="A25" s="2">
        <f t="shared" si="1"/>
        <v>21</v>
      </c>
      <c r="B25" s="2">
        <f t="shared" si="1"/>
        <v>21</v>
      </c>
      <c r="C25" s="6" t="s">
        <v>11</v>
      </c>
      <c r="D25" s="2" t="s">
        <v>73</v>
      </c>
      <c r="E25" s="15">
        <v>6.6</v>
      </c>
      <c r="F25" s="76"/>
      <c r="G25" s="17">
        <f t="shared" si="0"/>
        <v>0</v>
      </c>
    </row>
    <row r="26" spans="1:7" ht="58.5">
      <c r="A26" s="2">
        <f t="shared" si="1"/>
        <v>22</v>
      </c>
      <c r="B26" s="2">
        <f t="shared" si="1"/>
        <v>22</v>
      </c>
      <c r="C26" s="6" t="s">
        <v>79</v>
      </c>
      <c r="D26" s="2" t="s">
        <v>73</v>
      </c>
      <c r="E26" s="15">
        <v>6.12</v>
      </c>
      <c r="F26" s="76"/>
      <c r="G26" s="17">
        <f t="shared" si="0"/>
        <v>0</v>
      </c>
    </row>
    <row r="27" spans="1:7" ht="72.75">
      <c r="A27" s="2">
        <f t="shared" si="1"/>
        <v>23</v>
      </c>
      <c r="B27" s="2">
        <f t="shared" si="1"/>
        <v>23</v>
      </c>
      <c r="C27" s="6" t="s">
        <v>12</v>
      </c>
      <c r="D27" s="2" t="s">
        <v>73</v>
      </c>
      <c r="E27" s="15">
        <v>43</v>
      </c>
      <c r="F27" s="76"/>
      <c r="G27" s="17">
        <f t="shared" si="0"/>
        <v>0</v>
      </c>
    </row>
    <row r="28" spans="1:7" ht="58.5">
      <c r="A28" s="2">
        <f t="shared" si="1"/>
        <v>24</v>
      </c>
      <c r="B28" s="2">
        <f t="shared" si="1"/>
        <v>24</v>
      </c>
      <c r="C28" s="6" t="s">
        <v>78</v>
      </c>
      <c r="D28" s="2" t="s">
        <v>73</v>
      </c>
      <c r="E28" s="15">
        <v>8</v>
      </c>
      <c r="F28" s="76"/>
      <c r="G28" s="17">
        <f t="shared" si="0"/>
        <v>0</v>
      </c>
    </row>
    <row r="29" spans="1:7" ht="44.25">
      <c r="A29" s="2">
        <f t="shared" si="1"/>
        <v>25</v>
      </c>
      <c r="B29" s="2">
        <f t="shared" si="1"/>
        <v>25</v>
      </c>
      <c r="C29" s="6" t="s">
        <v>80</v>
      </c>
      <c r="D29" s="2" t="s">
        <v>73</v>
      </c>
      <c r="E29" s="15">
        <v>80</v>
      </c>
      <c r="F29" s="76"/>
      <c r="G29" s="17">
        <f t="shared" si="0"/>
        <v>0</v>
      </c>
    </row>
    <row r="30" spans="1:7" ht="144.75">
      <c r="A30" s="2">
        <f t="shared" si="1"/>
        <v>26</v>
      </c>
      <c r="B30" s="2">
        <f t="shared" si="1"/>
        <v>26</v>
      </c>
      <c r="C30" s="6" t="s">
        <v>60</v>
      </c>
      <c r="D30" s="2" t="s">
        <v>74</v>
      </c>
      <c r="E30" s="15">
        <v>800</v>
      </c>
      <c r="F30" s="76"/>
      <c r="G30" s="17">
        <f>E30*F30</f>
        <v>0</v>
      </c>
    </row>
    <row r="31" spans="1:7" ht="44.25">
      <c r="A31" s="2">
        <f t="shared" si="1"/>
        <v>27</v>
      </c>
      <c r="B31" s="2">
        <f t="shared" si="1"/>
        <v>27</v>
      </c>
      <c r="C31" s="6" t="s">
        <v>13</v>
      </c>
      <c r="D31" s="2" t="s">
        <v>74</v>
      </c>
      <c r="E31" s="15">
        <v>610</v>
      </c>
      <c r="F31" s="76"/>
      <c r="G31" s="17">
        <f t="shared" si="0"/>
        <v>0</v>
      </c>
    </row>
    <row r="32" spans="1:7" ht="146.25" customHeight="1">
      <c r="A32" s="2">
        <f t="shared" si="1"/>
        <v>28</v>
      </c>
      <c r="B32" s="2">
        <f t="shared" si="1"/>
        <v>28</v>
      </c>
      <c r="C32" s="6" t="s">
        <v>14</v>
      </c>
      <c r="D32" s="2" t="s">
        <v>74</v>
      </c>
      <c r="E32" s="15">
        <v>300</v>
      </c>
      <c r="F32" s="76"/>
      <c r="G32" s="17">
        <f t="shared" si="0"/>
        <v>0</v>
      </c>
    </row>
    <row r="33" spans="1:7" ht="44.25">
      <c r="A33" s="2">
        <f t="shared" si="1"/>
        <v>29</v>
      </c>
      <c r="B33" s="2">
        <f t="shared" si="1"/>
        <v>29</v>
      </c>
      <c r="C33" s="6" t="s">
        <v>15</v>
      </c>
      <c r="D33" s="2" t="s">
        <v>74</v>
      </c>
      <c r="E33" s="15">
        <v>460</v>
      </c>
      <c r="F33" s="76"/>
      <c r="G33" s="17">
        <f t="shared" si="0"/>
        <v>0</v>
      </c>
    </row>
    <row r="34" spans="1:7" ht="54.75" customHeight="1">
      <c r="A34" s="2">
        <f t="shared" si="1"/>
        <v>30</v>
      </c>
      <c r="B34" s="2">
        <f t="shared" si="1"/>
        <v>30</v>
      </c>
      <c r="C34" s="6" t="s">
        <v>16</v>
      </c>
      <c r="D34" s="2" t="s">
        <v>74</v>
      </c>
      <c r="E34" s="15">
        <v>334</v>
      </c>
      <c r="F34" s="76"/>
      <c r="G34" s="17">
        <f t="shared" si="0"/>
        <v>0</v>
      </c>
    </row>
    <row r="35" spans="1:7" ht="44.25">
      <c r="A35" s="2">
        <f t="shared" si="1"/>
        <v>31</v>
      </c>
      <c r="B35" s="2">
        <f t="shared" si="1"/>
        <v>31</v>
      </c>
      <c r="C35" s="26" t="s">
        <v>59</v>
      </c>
      <c r="D35" s="2" t="s">
        <v>73</v>
      </c>
      <c r="E35" s="15">
        <v>21</v>
      </c>
      <c r="F35" s="76"/>
      <c r="G35" s="17">
        <f>E35*F35</f>
        <v>0</v>
      </c>
    </row>
    <row r="36" spans="1:7" ht="60" customHeight="1">
      <c r="A36" s="2">
        <f t="shared" si="1"/>
        <v>32</v>
      </c>
      <c r="B36" s="2">
        <f t="shared" si="1"/>
        <v>32</v>
      </c>
      <c r="C36" s="6" t="s">
        <v>17</v>
      </c>
      <c r="D36" s="2" t="s">
        <v>74</v>
      </c>
      <c r="E36" s="15">
        <v>65</v>
      </c>
      <c r="F36" s="76"/>
      <c r="G36" s="17">
        <f t="shared" si="0"/>
        <v>0</v>
      </c>
    </row>
    <row r="37" spans="1:7" ht="87">
      <c r="A37" s="2">
        <f t="shared" si="1"/>
        <v>33</v>
      </c>
      <c r="B37" s="2">
        <f t="shared" si="1"/>
        <v>33</v>
      </c>
      <c r="C37" s="6" t="s">
        <v>18</v>
      </c>
      <c r="D37" s="2" t="s">
        <v>74</v>
      </c>
      <c r="E37" s="15">
        <v>300</v>
      </c>
      <c r="F37" s="76"/>
      <c r="G37" s="17">
        <f t="shared" si="0"/>
        <v>0</v>
      </c>
    </row>
    <row r="38" spans="1:7" ht="57">
      <c r="A38" s="2">
        <f t="shared" si="1"/>
        <v>34</v>
      </c>
      <c r="B38" s="2">
        <f t="shared" si="1"/>
        <v>34</v>
      </c>
      <c r="C38" s="27" t="s">
        <v>19</v>
      </c>
      <c r="D38" s="2" t="s">
        <v>74</v>
      </c>
      <c r="E38" s="15">
        <v>300</v>
      </c>
      <c r="F38" s="76"/>
      <c r="G38" s="17">
        <f>E38*F38</f>
        <v>0</v>
      </c>
    </row>
    <row r="39" spans="1:7" ht="72">
      <c r="A39" s="2">
        <f t="shared" si="1"/>
        <v>35</v>
      </c>
      <c r="B39" s="2">
        <f t="shared" si="1"/>
        <v>35</v>
      </c>
      <c r="C39" s="8" t="s">
        <v>20</v>
      </c>
      <c r="D39" s="2" t="s">
        <v>74</v>
      </c>
      <c r="E39" s="15">
        <v>245</v>
      </c>
      <c r="F39" s="76"/>
      <c r="G39" s="17">
        <f t="shared" si="0"/>
        <v>0</v>
      </c>
    </row>
    <row r="40" spans="1:7" ht="78" customHeight="1">
      <c r="A40" s="2">
        <f t="shared" si="1"/>
        <v>36</v>
      </c>
      <c r="B40" s="2">
        <f t="shared" si="1"/>
        <v>36</v>
      </c>
      <c r="C40" s="8" t="s">
        <v>81</v>
      </c>
      <c r="D40" s="2" t="s">
        <v>74</v>
      </c>
      <c r="E40" s="15">
        <v>103</v>
      </c>
      <c r="F40" s="76"/>
      <c r="G40" s="17">
        <f t="shared" si="0"/>
        <v>0</v>
      </c>
    </row>
    <row r="41" spans="1:7" ht="99.75" customHeight="1">
      <c r="A41" s="2">
        <f t="shared" si="1"/>
        <v>37</v>
      </c>
      <c r="B41" s="2">
        <f t="shared" si="1"/>
        <v>37</v>
      </c>
      <c r="C41" s="6" t="s">
        <v>82</v>
      </c>
      <c r="D41" s="2" t="s">
        <v>74</v>
      </c>
      <c r="E41" s="15">
        <v>30</v>
      </c>
      <c r="F41" s="76"/>
      <c r="G41" s="17">
        <f t="shared" si="0"/>
        <v>0</v>
      </c>
    </row>
    <row r="42" spans="1:7" ht="72.75">
      <c r="A42" s="2">
        <f t="shared" si="1"/>
        <v>38</v>
      </c>
      <c r="B42" s="2">
        <f t="shared" si="1"/>
        <v>38</v>
      </c>
      <c r="C42" s="6" t="s">
        <v>21</v>
      </c>
      <c r="D42" s="2" t="s">
        <v>74</v>
      </c>
      <c r="E42" s="15">
        <v>28</v>
      </c>
      <c r="F42" s="76"/>
      <c r="G42" s="17">
        <f>E42*F42</f>
        <v>0</v>
      </c>
    </row>
    <row r="43" spans="1:7" ht="43.5">
      <c r="A43" s="2">
        <f t="shared" si="1"/>
        <v>39</v>
      </c>
      <c r="B43" s="2">
        <f t="shared" si="1"/>
        <v>39</v>
      </c>
      <c r="C43" s="8" t="s">
        <v>22</v>
      </c>
      <c r="D43" s="2" t="s">
        <v>74</v>
      </c>
      <c r="E43" s="15">
        <v>190</v>
      </c>
      <c r="F43" s="76"/>
      <c r="G43" s="17">
        <f t="shared" si="0"/>
        <v>0</v>
      </c>
    </row>
    <row r="44" spans="1:7" ht="58.5">
      <c r="A44" s="2">
        <f t="shared" si="1"/>
        <v>40</v>
      </c>
      <c r="B44" s="2">
        <f t="shared" si="1"/>
        <v>40</v>
      </c>
      <c r="C44" s="6" t="s">
        <v>83</v>
      </c>
      <c r="D44" s="2" t="s">
        <v>74</v>
      </c>
      <c r="E44" s="15">
        <v>280</v>
      </c>
      <c r="F44" s="76"/>
      <c r="G44" s="17">
        <f t="shared" si="0"/>
        <v>0</v>
      </c>
    </row>
    <row r="45" spans="1:7" ht="31.5" customHeight="1">
      <c r="A45" s="2">
        <f t="shared" si="1"/>
        <v>41</v>
      </c>
      <c r="B45" s="2">
        <f t="shared" si="1"/>
        <v>41</v>
      </c>
      <c r="C45" s="9" t="s">
        <v>84</v>
      </c>
      <c r="D45" s="2" t="s">
        <v>74</v>
      </c>
      <c r="E45" s="15">
        <v>170</v>
      </c>
      <c r="F45" s="76"/>
      <c r="G45" s="17">
        <f t="shared" si="0"/>
        <v>0</v>
      </c>
    </row>
    <row r="46" spans="1:7" ht="16.5" customHeight="1">
      <c r="A46" s="2">
        <f t="shared" si="1"/>
        <v>42</v>
      </c>
      <c r="B46" s="40"/>
      <c r="C46" s="7" t="s">
        <v>23</v>
      </c>
      <c r="D46" s="1"/>
      <c r="E46" s="15"/>
      <c r="F46" s="76"/>
      <c r="G46" s="17"/>
    </row>
    <row r="47" spans="1:7" ht="336" customHeight="1">
      <c r="A47" s="2">
        <f t="shared" si="1"/>
        <v>43</v>
      </c>
      <c r="B47" s="2">
        <v>42</v>
      </c>
      <c r="C47" s="5" t="s">
        <v>63</v>
      </c>
      <c r="D47" s="3"/>
      <c r="E47" s="16"/>
      <c r="F47" s="76"/>
      <c r="G47" s="17"/>
    </row>
    <row r="48" spans="1:7" ht="22.5" customHeight="1">
      <c r="A48" s="2">
        <f t="shared" si="1"/>
        <v>44</v>
      </c>
      <c r="B48" s="2" t="s">
        <v>93</v>
      </c>
      <c r="C48" s="25" t="s">
        <v>55</v>
      </c>
      <c r="D48" s="3" t="s">
        <v>29</v>
      </c>
      <c r="E48" s="16">
        <v>15</v>
      </c>
      <c r="F48" s="76"/>
      <c r="G48" s="17">
        <f>E48*F48</f>
        <v>0</v>
      </c>
    </row>
    <row r="49" spans="1:7" ht="24.75" customHeight="1">
      <c r="A49" s="2">
        <f t="shared" si="1"/>
        <v>45</v>
      </c>
      <c r="B49" s="2" t="s">
        <v>94</v>
      </c>
      <c r="C49" s="8" t="s">
        <v>30</v>
      </c>
      <c r="D49" s="3" t="s">
        <v>29</v>
      </c>
      <c r="E49" s="16">
        <v>6</v>
      </c>
      <c r="F49" s="76"/>
      <c r="G49" s="17">
        <f t="shared" si="0"/>
        <v>0</v>
      </c>
    </row>
    <row r="50" spans="1:7" ht="26.25" customHeight="1">
      <c r="A50" s="2">
        <f t="shared" si="1"/>
        <v>46</v>
      </c>
      <c r="B50" s="2" t="s">
        <v>95</v>
      </c>
      <c r="C50" s="8" t="s">
        <v>34</v>
      </c>
      <c r="D50" s="3" t="s">
        <v>29</v>
      </c>
      <c r="E50" s="16">
        <v>2</v>
      </c>
      <c r="F50" s="76"/>
      <c r="G50" s="17">
        <f t="shared" si="0"/>
        <v>0</v>
      </c>
    </row>
    <row r="51" spans="1:7" ht="24" customHeight="1">
      <c r="A51" s="2">
        <f t="shared" si="1"/>
        <v>47</v>
      </c>
      <c r="B51" s="2" t="s">
        <v>96</v>
      </c>
      <c r="C51" s="8" t="s">
        <v>35</v>
      </c>
      <c r="D51" s="3" t="s">
        <v>29</v>
      </c>
      <c r="E51" s="16">
        <v>2</v>
      </c>
      <c r="F51" s="76"/>
      <c r="G51" s="17">
        <f t="shared" si="0"/>
        <v>0</v>
      </c>
    </row>
    <row r="52" spans="1:7" ht="20.25" customHeight="1">
      <c r="A52" s="2">
        <f t="shared" si="1"/>
        <v>48</v>
      </c>
      <c r="B52" s="2" t="s">
        <v>97</v>
      </c>
      <c r="C52" s="6" t="s">
        <v>37</v>
      </c>
      <c r="D52" s="3" t="s">
        <v>29</v>
      </c>
      <c r="E52" s="16">
        <v>12</v>
      </c>
      <c r="F52" s="76"/>
      <c r="G52" s="17">
        <f t="shared" si="0"/>
        <v>0</v>
      </c>
    </row>
    <row r="53" spans="1:7" ht="21" customHeight="1">
      <c r="A53" s="2">
        <f t="shared" si="1"/>
        <v>49</v>
      </c>
      <c r="B53" s="2" t="s">
        <v>98</v>
      </c>
      <c r="C53" s="6" t="s">
        <v>36</v>
      </c>
      <c r="D53" s="3" t="s">
        <v>29</v>
      </c>
      <c r="E53" s="16">
        <v>2</v>
      </c>
      <c r="F53" s="76"/>
      <c r="G53" s="17">
        <f t="shared" si="0"/>
        <v>0</v>
      </c>
    </row>
    <row r="54" spans="1:7" ht="44.25" customHeight="1">
      <c r="A54" s="2">
        <f t="shared" si="1"/>
        <v>50</v>
      </c>
      <c r="B54" s="2">
        <v>43</v>
      </c>
      <c r="C54" s="26" t="s">
        <v>56</v>
      </c>
      <c r="D54" s="3"/>
      <c r="E54" s="16"/>
      <c r="F54" s="76"/>
      <c r="G54" s="17"/>
    </row>
    <row r="55" spans="1:7">
      <c r="A55" s="2">
        <f t="shared" si="1"/>
        <v>51</v>
      </c>
      <c r="B55" s="2" t="s">
        <v>99</v>
      </c>
      <c r="C55" s="6" t="s">
        <v>57</v>
      </c>
      <c r="D55" s="3" t="s">
        <v>29</v>
      </c>
      <c r="E55" s="16">
        <v>10</v>
      </c>
      <c r="F55" s="76"/>
      <c r="G55" s="17">
        <f t="shared" si="0"/>
        <v>0</v>
      </c>
    </row>
    <row r="56" spans="1:7">
      <c r="A56" s="2">
        <f t="shared" si="1"/>
        <v>52</v>
      </c>
      <c r="B56" s="2" t="s">
        <v>100</v>
      </c>
      <c r="C56" s="6" t="s">
        <v>39</v>
      </c>
      <c r="D56" s="3" t="s">
        <v>29</v>
      </c>
      <c r="E56" s="16">
        <v>3</v>
      </c>
      <c r="F56" s="76"/>
      <c r="G56" s="17">
        <f t="shared" si="0"/>
        <v>0</v>
      </c>
    </row>
    <row r="57" spans="1:7">
      <c r="A57" s="2">
        <f t="shared" si="1"/>
        <v>53</v>
      </c>
      <c r="B57" s="2" t="s">
        <v>101</v>
      </c>
      <c r="C57" s="6" t="s">
        <v>40</v>
      </c>
      <c r="D57" s="3" t="s">
        <v>29</v>
      </c>
      <c r="E57" s="16">
        <v>14</v>
      </c>
      <c r="F57" s="76"/>
      <c r="G57" s="17">
        <f t="shared" si="0"/>
        <v>0</v>
      </c>
    </row>
    <row r="58" spans="1:7">
      <c r="A58" s="2">
        <f t="shared" si="1"/>
        <v>54</v>
      </c>
      <c r="B58" s="2" t="s">
        <v>102</v>
      </c>
      <c r="C58" s="6" t="s">
        <v>41</v>
      </c>
      <c r="D58" s="3" t="s">
        <v>29</v>
      </c>
      <c r="E58" s="16">
        <v>11</v>
      </c>
      <c r="F58" s="76"/>
      <c r="G58" s="17">
        <f t="shared" si="0"/>
        <v>0</v>
      </c>
    </row>
    <row r="59" spans="1:7">
      <c r="A59" s="2">
        <f t="shared" si="1"/>
        <v>55</v>
      </c>
      <c r="B59" s="2" t="s">
        <v>103</v>
      </c>
      <c r="C59" s="6" t="s">
        <v>42</v>
      </c>
      <c r="D59" s="3" t="s">
        <v>29</v>
      </c>
      <c r="E59" s="16">
        <v>2</v>
      </c>
      <c r="F59" s="76"/>
      <c r="G59" s="17">
        <f t="shared" si="0"/>
        <v>0</v>
      </c>
    </row>
    <row r="60" spans="1:7">
      <c r="A60" s="2">
        <f t="shared" si="1"/>
        <v>56</v>
      </c>
      <c r="B60" s="2" t="s">
        <v>104</v>
      </c>
      <c r="C60" s="6" t="s">
        <v>61</v>
      </c>
      <c r="D60" s="3" t="s">
        <v>29</v>
      </c>
      <c r="E60" s="16">
        <v>1</v>
      </c>
      <c r="F60" s="76"/>
      <c r="G60" s="17">
        <f t="shared" si="0"/>
        <v>0</v>
      </c>
    </row>
    <row r="61" spans="1:7">
      <c r="A61" s="2">
        <f t="shared" si="1"/>
        <v>57</v>
      </c>
      <c r="B61" s="2" t="s">
        <v>105</v>
      </c>
      <c r="C61" s="4" t="s">
        <v>62</v>
      </c>
      <c r="D61" s="3" t="s">
        <v>29</v>
      </c>
      <c r="E61" s="16">
        <v>1</v>
      </c>
      <c r="F61" s="76"/>
      <c r="G61" s="17">
        <f t="shared" si="0"/>
        <v>0</v>
      </c>
    </row>
    <row r="62" spans="1:7" ht="45">
      <c r="A62" s="2">
        <f t="shared" si="1"/>
        <v>58</v>
      </c>
      <c r="B62" s="2" t="s">
        <v>106</v>
      </c>
      <c r="C62" s="6" t="s">
        <v>43</v>
      </c>
      <c r="D62" s="3" t="s">
        <v>29</v>
      </c>
      <c r="E62" s="16">
        <v>1</v>
      </c>
      <c r="F62" s="76"/>
      <c r="G62" s="17">
        <f t="shared" si="0"/>
        <v>0</v>
      </c>
    </row>
    <row r="63" spans="1:7" ht="45">
      <c r="A63" s="2">
        <f t="shared" si="1"/>
        <v>59</v>
      </c>
      <c r="B63" s="2" t="s">
        <v>107</v>
      </c>
      <c r="C63" s="9" t="s">
        <v>44</v>
      </c>
      <c r="D63" s="3" t="s">
        <v>29</v>
      </c>
      <c r="E63" s="16">
        <v>1</v>
      </c>
      <c r="F63" s="76"/>
      <c r="G63" s="17">
        <f t="shared" si="0"/>
        <v>0</v>
      </c>
    </row>
    <row r="64" spans="1:7" ht="45.75" customHeight="1">
      <c r="A64" s="2">
        <f t="shared" si="1"/>
        <v>60</v>
      </c>
      <c r="B64" s="2" t="s">
        <v>108</v>
      </c>
      <c r="C64" s="6" t="s">
        <v>58</v>
      </c>
      <c r="D64" s="3" t="s">
        <v>29</v>
      </c>
      <c r="E64" s="16">
        <v>4</v>
      </c>
      <c r="F64" s="76"/>
      <c r="G64" s="17">
        <f t="shared" si="0"/>
        <v>0</v>
      </c>
    </row>
    <row r="65" spans="1:12" ht="30">
      <c r="A65" s="2">
        <f t="shared" si="1"/>
        <v>61</v>
      </c>
      <c r="B65" s="2" t="s">
        <v>109</v>
      </c>
      <c r="C65" s="6" t="s">
        <v>45</v>
      </c>
      <c r="D65" s="3" t="s">
        <v>29</v>
      </c>
      <c r="E65" s="16">
        <v>5</v>
      </c>
      <c r="F65" s="76"/>
      <c r="G65" s="17">
        <f t="shared" si="0"/>
        <v>0</v>
      </c>
    </row>
    <row r="66" spans="1:12" ht="30">
      <c r="A66" s="2">
        <f t="shared" si="1"/>
        <v>62</v>
      </c>
      <c r="B66" s="2" t="s">
        <v>110</v>
      </c>
      <c r="C66" s="6" t="s">
        <v>46</v>
      </c>
      <c r="D66" s="3" t="s">
        <v>29</v>
      </c>
      <c r="E66" s="16">
        <v>1</v>
      </c>
      <c r="F66" s="76"/>
      <c r="G66" s="17">
        <f t="shared" si="0"/>
        <v>0</v>
      </c>
    </row>
    <row r="67" spans="1:12" ht="322.5" customHeight="1">
      <c r="A67" s="2">
        <f t="shared" si="1"/>
        <v>63</v>
      </c>
      <c r="B67" s="2">
        <v>44</v>
      </c>
      <c r="C67" s="6" t="s">
        <v>278</v>
      </c>
      <c r="D67" s="1"/>
      <c r="E67" s="15"/>
      <c r="F67" s="76"/>
      <c r="G67" s="17"/>
    </row>
    <row r="68" spans="1:12">
      <c r="A68" s="2">
        <f t="shared" si="1"/>
        <v>64</v>
      </c>
      <c r="B68" s="2" t="s">
        <v>111</v>
      </c>
      <c r="C68" s="10" t="s">
        <v>38</v>
      </c>
      <c r="D68" s="2" t="s">
        <v>74</v>
      </c>
      <c r="E68" s="15">
        <v>600</v>
      </c>
      <c r="F68" s="76"/>
      <c r="G68" s="17">
        <f t="shared" si="0"/>
        <v>0</v>
      </c>
    </row>
    <row r="69" spans="1:12" ht="44.25">
      <c r="A69" s="2">
        <f t="shared" si="1"/>
        <v>65</v>
      </c>
      <c r="B69" s="2">
        <v>45</v>
      </c>
      <c r="C69" s="6" t="s">
        <v>85</v>
      </c>
      <c r="D69" s="2" t="s">
        <v>74</v>
      </c>
      <c r="E69" s="15">
        <v>360</v>
      </c>
      <c r="F69" s="76"/>
      <c r="G69" s="17">
        <f t="shared" si="0"/>
        <v>0</v>
      </c>
    </row>
    <row r="70" spans="1:12">
      <c r="A70" s="2">
        <f t="shared" si="1"/>
        <v>66</v>
      </c>
      <c r="B70" s="2">
        <v>46</v>
      </c>
      <c r="C70" s="7" t="s">
        <v>24</v>
      </c>
      <c r="D70" s="2" t="s">
        <v>74</v>
      </c>
      <c r="E70" s="15">
        <v>2700</v>
      </c>
      <c r="F70" s="76"/>
      <c r="G70" s="17">
        <f t="shared" si="0"/>
        <v>0</v>
      </c>
    </row>
    <row r="71" spans="1:12">
      <c r="A71" s="2">
        <f t="shared" si="1"/>
        <v>67</v>
      </c>
      <c r="B71" s="2">
        <v>47</v>
      </c>
      <c r="C71" s="7" t="s">
        <v>25</v>
      </c>
      <c r="D71" s="2" t="s">
        <v>74</v>
      </c>
      <c r="E71" s="15">
        <v>334</v>
      </c>
      <c r="F71" s="76"/>
      <c r="G71" s="17">
        <f t="shared" si="0"/>
        <v>0</v>
      </c>
    </row>
    <row r="72" spans="1:12" ht="101.25">
      <c r="A72" s="2">
        <f t="shared" si="1"/>
        <v>68</v>
      </c>
      <c r="B72" s="2">
        <v>48</v>
      </c>
      <c r="C72" s="26" t="s">
        <v>64</v>
      </c>
      <c r="D72" s="2" t="s">
        <v>74</v>
      </c>
      <c r="E72" s="15">
        <v>150</v>
      </c>
      <c r="F72" s="76"/>
      <c r="G72" s="17">
        <f t="shared" si="0"/>
        <v>0</v>
      </c>
    </row>
    <row r="73" spans="1:12" ht="61.5" customHeight="1">
      <c r="A73" s="2">
        <f t="shared" ref="A73:A86" si="2">A72+1</f>
        <v>69</v>
      </c>
      <c r="B73" s="2">
        <v>49</v>
      </c>
      <c r="C73" s="6" t="s">
        <v>26</v>
      </c>
      <c r="D73" s="2" t="s">
        <v>88</v>
      </c>
      <c r="E73" s="15">
        <v>180</v>
      </c>
      <c r="F73" s="76"/>
      <c r="G73" s="17">
        <f t="shared" si="0"/>
        <v>0</v>
      </c>
    </row>
    <row r="74" spans="1:12" ht="75.75" customHeight="1">
      <c r="A74" s="2">
        <f t="shared" si="2"/>
        <v>70</v>
      </c>
      <c r="B74" s="2">
        <v>50</v>
      </c>
      <c r="C74" s="6" t="s">
        <v>86</v>
      </c>
      <c r="D74" s="2" t="s">
        <v>88</v>
      </c>
      <c r="E74" s="15">
        <v>100</v>
      </c>
      <c r="F74" s="76"/>
      <c r="G74" s="17">
        <f>E74*F74</f>
        <v>0</v>
      </c>
    </row>
    <row r="75" spans="1:12" ht="43.5">
      <c r="A75" s="2">
        <f t="shared" si="2"/>
        <v>71</v>
      </c>
      <c r="B75" s="2">
        <v>51</v>
      </c>
      <c r="C75" s="8" t="s">
        <v>87</v>
      </c>
      <c r="D75" s="2" t="s">
        <v>27</v>
      </c>
      <c r="E75" s="17">
        <v>20000</v>
      </c>
      <c r="F75" s="76"/>
      <c r="G75" s="17">
        <f>E75*F75</f>
        <v>0</v>
      </c>
    </row>
    <row r="76" spans="1:12" ht="46.5" customHeight="1">
      <c r="A76" s="2">
        <f t="shared" si="2"/>
        <v>72</v>
      </c>
      <c r="B76" s="2">
        <v>52</v>
      </c>
      <c r="C76" s="6" t="s">
        <v>66</v>
      </c>
      <c r="D76" s="29"/>
      <c r="E76" s="14" t="s">
        <v>65</v>
      </c>
      <c r="F76" s="76"/>
      <c r="G76" s="17"/>
    </row>
    <row r="77" spans="1:12" ht="26.25" customHeight="1">
      <c r="A77" s="2">
        <f t="shared" si="2"/>
        <v>73</v>
      </c>
      <c r="B77" s="2" t="s">
        <v>112</v>
      </c>
      <c r="C77" s="27" t="s">
        <v>67</v>
      </c>
      <c r="D77" s="29" t="s">
        <v>29</v>
      </c>
      <c r="E77" s="14">
        <v>15</v>
      </c>
      <c r="F77" s="76"/>
      <c r="G77" s="17">
        <f>E77*F77</f>
        <v>0</v>
      </c>
    </row>
    <row r="78" spans="1:12" ht="18" customHeight="1">
      <c r="A78" s="2">
        <f t="shared" si="2"/>
        <v>74</v>
      </c>
      <c r="B78" s="2" t="s">
        <v>113</v>
      </c>
      <c r="C78" s="8" t="s">
        <v>30</v>
      </c>
      <c r="D78" s="29" t="s">
        <v>29</v>
      </c>
      <c r="E78" s="14">
        <v>6</v>
      </c>
      <c r="F78" s="76"/>
      <c r="G78" s="17">
        <f>E78*F78</f>
        <v>0</v>
      </c>
      <c r="L78" s="28"/>
    </row>
    <row r="79" spans="1:12" ht="21.75" customHeight="1">
      <c r="A79" s="2">
        <f t="shared" si="2"/>
        <v>75</v>
      </c>
      <c r="B79" s="2" t="s">
        <v>114</v>
      </c>
      <c r="C79" s="8" t="s">
        <v>34</v>
      </c>
      <c r="D79" s="29" t="s">
        <v>29</v>
      </c>
      <c r="E79" s="14">
        <v>2</v>
      </c>
      <c r="F79" s="76"/>
      <c r="G79" s="17">
        <f t="shared" si="0"/>
        <v>0</v>
      </c>
    </row>
    <row r="80" spans="1:12" ht="21" customHeight="1">
      <c r="A80" s="2">
        <f t="shared" si="2"/>
        <v>76</v>
      </c>
      <c r="B80" s="2" t="s">
        <v>115</v>
      </c>
      <c r="C80" s="8" t="s">
        <v>35</v>
      </c>
      <c r="D80" s="29" t="s">
        <v>29</v>
      </c>
      <c r="E80" s="14">
        <v>2</v>
      </c>
      <c r="F80" s="76"/>
      <c r="G80" s="17">
        <f t="shared" si="0"/>
        <v>0</v>
      </c>
    </row>
    <row r="81" spans="1:7" ht="18" customHeight="1">
      <c r="A81" s="2">
        <f t="shared" si="2"/>
        <v>77</v>
      </c>
      <c r="B81" s="2" t="s">
        <v>116</v>
      </c>
      <c r="C81" s="6" t="s">
        <v>37</v>
      </c>
      <c r="D81" s="29" t="s">
        <v>29</v>
      </c>
      <c r="E81" s="14">
        <v>12</v>
      </c>
      <c r="F81" s="76"/>
      <c r="G81" s="17">
        <f t="shared" si="0"/>
        <v>0</v>
      </c>
    </row>
    <row r="82" spans="1:7" ht="21.75" customHeight="1">
      <c r="A82" s="2">
        <f t="shared" si="2"/>
        <v>78</v>
      </c>
      <c r="B82" s="2" t="s">
        <v>117</v>
      </c>
      <c r="C82" s="6" t="s">
        <v>36</v>
      </c>
      <c r="D82" s="29" t="s">
        <v>29</v>
      </c>
      <c r="E82" s="14">
        <v>2</v>
      </c>
      <c r="F82" s="76"/>
      <c r="G82" s="17">
        <f t="shared" si="0"/>
        <v>0</v>
      </c>
    </row>
    <row r="83" spans="1:7" ht="87">
      <c r="A83" s="2">
        <f t="shared" si="2"/>
        <v>79</v>
      </c>
      <c r="B83" s="2">
        <v>53</v>
      </c>
      <c r="C83" s="6" t="s">
        <v>68</v>
      </c>
      <c r="D83" s="2" t="s">
        <v>88</v>
      </c>
      <c r="E83" s="15">
        <v>50</v>
      </c>
      <c r="F83" s="76"/>
      <c r="G83" s="17">
        <f t="shared" si="0"/>
        <v>0</v>
      </c>
    </row>
    <row r="84" spans="1:7" ht="72">
      <c r="A84" s="2">
        <f t="shared" si="2"/>
        <v>80</v>
      </c>
      <c r="B84" s="2">
        <v>54</v>
      </c>
      <c r="C84" s="6" t="s">
        <v>28</v>
      </c>
      <c r="D84" s="2" t="s">
        <v>88</v>
      </c>
      <c r="E84" s="15">
        <v>60</v>
      </c>
      <c r="F84" s="76"/>
      <c r="G84" s="17">
        <f t="shared" si="0"/>
        <v>0</v>
      </c>
    </row>
    <row r="85" spans="1:7" ht="44.25">
      <c r="A85" s="2">
        <f t="shared" si="2"/>
        <v>81</v>
      </c>
      <c r="B85" s="2">
        <v>55</v>
      </c>
      <c r="C85" s="6" t="s">
        <v>89</v>
      </c>
      <c r="D85" s="2" t="s">
        <v>90</v>
      </c>
      <c r="E85" s="15">
        <v>160</v>
      </c>
      <c r="F85" s="76"/>
      <c r="G85" s="17">
        <f t="shared" si="0"/>
        <v>0</v>
      </c>
    </row>
    <row r="86" spans="1:7" ht="58.5">
      <c r="A86" s="2">
        <f t="shared" si="2"/>
        <v>82</v>
      </c>
      <c r="B86" s="2">
        <v>56</v>
      </c>
      <c r="C86" s="26" t="s">
        <v>69</v>
      </c>
      <c r="D86" s="2" t="s">
        <v>73</v>
      </c>
      <c r="E86" s="15">
        <v>14.42</v>
      </c>
      <c r="F86" s="76"/>
      <c r="G86" s="17">
        <f t="shared" si="0"/>
        <v>0</v>
      </c>
    </row>
    <row r="87" spans="1:7">
      <c r="A87" s="1"/>
      <c r="B87" s="1"/>
      <c r="C87" s="75" t="s">
        <v>31</v>
      </c>
      <c r="D87" s="1"/>
      <c r="E87" s="15"/>
      <c r="F87" s="77"/>
      <c r="G87" s="30">
        <f>SUM(G5:G86)</f>
        <v>0</v>
      </c>
    </row>
    <row r="88" spans="1:7">
      <c r="A88" s="1"/>
      <c r="B88" s="1"/>
      <c r="C88" s="75" t="s">
        <v>33</v>
      </c>
      <c r="D88" s="1"/>
      <c r="E88" s="18"/>
      <c r="F88" s="77"/>
      <c r="G88" s="17">
        <f>G87*0.1</f>
        <v>0</v>
      </c>
    </row>
    <row r="89" spans="1:7">
      <c r="A89" s="1"/>
      <c r="B89" s="1"/>
      <c r="C89" s="75" t="s">
        <v>32</v>
      </c>
      <c r="D89" s="1"/>
      <c r="E89" s="15"/>
      <c r="F89" s="77"/>
      <c r="G89" s="30">
        <f>G87+G88</f>
        <v>0</v>
      </c>
    </row>
  </sheetData>
  <sheetProtection algorithmName="SHA-512" hashValue="tYoEW+y8huH5+UxCTuLka9N47a9mtcormJ7mFHBo1CrpwXfTFvLOXwKuw/V30OWZB76S3IUNIO66pgEOeRoP+w==" saltValue="AVe0kw7Rws11btTgta532g==" spinCount="100000" sheet="1" objects="1" scenarios="1" selectLockedCells="1"/>
  <mergeCells count="8">
    <mergeCell ref="A1:G1"/>
    <mergeCell ref="A2:A3"/>
    <mergeCell ref="B2:B3"/>
    <mergeCell ref="C2:C3"/>
    <mergeCell ref="D2:D3"/>
    <mergeCell ref="E2:E3"/>
    <mergeCell ref="F2:F3"/>
    <mergeCell ref="G2: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7"/>
  <sheetViews>
    <sheetView topLeftCell="A29" workbookViewId="0">
      <selection activeCell="F41" sqref="F41"/>
    </sheetView>
  </sheetViews>
  <sheetFormatPr defaultRowHeight="15"/>
  <cols>
    <col min="1" max="1" width="5.7109375" customWidth="1"/>
    <col min="2" max="2" width="6.42578125" style="28" customWidth="1"/>
    <col min="3" max="3" width="48.85546875" customWidth="1"/>
    <col min="4" max="4" width="8.140625" customWidth="1"/>
    <col min="5" max="5" width="11.5703125" customWidth="1"/>
    <col min="6" max="6" width="13.140625" customWidth="1"/>
    <col min="7" max="7" width="16" customWidth="1"/>
  </cols>
  <sheetData>
    <row r="1" spans="1:7" ht="23.25" customHeight="1">
      <c r="A1" s="78" t="s">
        <v>118</v>
      </c>
      <c r="B1" s="79"/>
      <c r="C1" s="79"/>
      <c r="D1" s="79"/>
      <c r="E1" s="79"/>
      <c r="F1" s="79"/>
      <c r="G1" s="79"/>
    </row>
    <row r="2" spans="1:7" ht="24" customHeight="1">
      <c r="A2" s="80" t="s">
        <v>47</v>
      </c>
      <c r="B2" s="80" t="s">
        <v>48</v>
      </c>
      <c r="C2" s="81" t="s">
        <v>49</v>
      </c>
      <c r="D2" s="82" t="s">
        <v>50</v>
      </c>
      <c r="E2" s="83" t="s">
        <v>51</v>
      </c>
      <c r="F2" s="84" t="s">
        <v>52</v>
      </c>
      <c r="G2" s="84" t="s">
        <v>53</v>
      </c>
    </row>
    <row r="3" spans="1:7" ht="25.5" customHeight="1">
      <c r="A3" s="80"/>
      <c r="B3" s="80"/>
      <c r="C3" s="81"/>
      <c r="D3" s="82"/>
      <c r="E3" s="83"/>
      <c r="F3" s="84"/>
      <c r="G3" s="84"/>
    </row>
    <row r="4" spans="1:7" ht="18" customHeight="1">
      <c r="A4" s="20">
        <v>1</v>
      </c>
      <c r="B4" s="20">
        <v>2</v>
      </c>
      <c r="C4" s="21">
        <v>3</v>
      </c>
      <c r="D4" s="22">
        <v>4</v>
      </c>
      <c r="E4" s="23">
        <v>5</v>
      </c>
      <c r="F4" s="24">
        <v>6</v>
      </c>
      <c r="G4" s="24">
        <v>7</v>
      </c>
    </row>
    <row r="5" spans="1:7" ht="18" customHeight="1">
      <c r="A5" s="32"/>
      <c r="B5" s="32"/>
      <c r="C5" s="91" t="s">
        <v>119</v>
      </c>
      <c r="D5" s="92"/>
      <c r="E5" s="92"/>
      <c r="F5" s="92"/>
      <c r="G5" s="93"/>
    </row>
    <row r="6" spans="1:7" ht="78.75" customHeight="1">
      <c r="A6" s="2">
        <v>1</v>
      </c>
      <c r="B6" s="2">
        <v>1</v>
      </c>
      <c r="C6" s="33" t="s">
        <v>120</v>
      </c>
      <c r="D6" s="2" t="s">
        <v>133</v>
      </c>
      <c r="E6" s="31">
        <v>30</v>
      </c>
      <c r="F6" s="76"/>
      <c r="G6" s="17">
        <f>E6*F6</f>
        <v>0</v>
      </c>
    </row>
    <row r="7" spans="1:7" ht="121.5" customHeight="1">
      <c r="A7" s="2">
        <f>A6+1</f>
        <v>2</v>
      </c>
      <c r="B7" s="2">
        <f>B6+1</f>
        <v>2</v>
      </c>
      <c r="C7" s="34" t="s">
        <v>161</v>
      </c>
      <c r="D7" s="2" t="s">
        <v>134</v>
      </c>
      <c r="E7" s="31">
        <v>1</v>
      </c>
      <c r="F7" s="76"/>
      <c r="G7" s="17">
        <f t="shared" ref="G7:G43" si="0">E7*F7</f>
        <v>0</v>
      </c>
    </row>
    <row r="8" spans="1:7" ht="143.25">
      <c r="A8" s="2">
        <f t="shared" ref="A8:B23" si="1">A7+1</f>
        <v>3</v>
      </c>
      <c r="B8" s="2">
        <f t="shared" si="1"/>
        <v>3</v>
      </c>
      <c r="C8" s="35" t="s">
        <v>162</v>
      </c>
      <c r="D8" s="2" t="s">
        <v>135</v>
      </c>
      <c r="E8" s="31">
        <v>1</v>
      </c>
      <c r="F8" s="76"/>
      <c r="G8" s="17">
        <f t="shared" si="0"/>
        <v>0</v>
      </c>
    </row>
    <row r="9" spans="1:7" ht="168.75" customHeight="1">
      <c r="A9" s="2">
        <f t="shared" si="1"/>
        <v>4</v>
      </c>
      <c r="B9" s="2">
        <f t="shared" si="1"/>
        <v>4</v>
      </c>
      <c r="C9" s="36" t="s">
        <v>163</v>
      </c>
      <c r="D9" s="2" t="s">
        <v>135</v>
      </c>
      <c r="E9" s="31">
        <v>1</v>
      </c>
      <c r="F9" s="76"/>
      <c r="G9" s="17">
        <f t="shared" si="0"/>
        <v>0</v>
      </c>
    </row>
    <row r="10" spans="1:7" ht="141" customHeight="1">
      <c r="A10" s="2">
        <f t="shared" si="1"/>
        <v>5</v>
      </c>
      <c r="B10" s="2">
        <f t="shared" si="1"/>
        <v>5</v>
      </c>
      <c r="C10" s="35" t="s">
        <v>164</v>
      </c>
      <c r="D10" s="2" t="s">
        <v>136</v>
      </c>
      <c r="E10" s="31">
        <v>1</v>
      </c>
      <c r="F10" s="76"/>
      <c r="G10" s="17">
        <f t="shared" si="0"/>
        <v>0</v>
      </c>
    </row>
    <row r="11" spans="1:7" ht="158.25">
      <c r="A11" s="2">
        <f t="shared" si="1"/>
        <v>6</v>
      </c>
      <c r="B11" s="2">
        <f t="shared" si="1"/>
        <v>6</v>
      </c>
      <c r="C11" s="36" t="s">
        <v>165</v>
      </c>
      <c r="D11" s="2" t="s">
        <v>136</v>
      </c>
      <c r="E11" s="31">
        <v>1</v>
      </c>
      <c r="F11" s="76"/>
      <c r="G11" s="17">
        <f t="shared" si="0"/>
        <v>0</v>
      </c>
    </row>
    <row r="12" spans="1:7" ht="71.25" customHeight="1">
      <c r="A12" s="2">
        <f t="shared" si="1"/>
        <v>7</v>
      </c>
      <c r="B12" s="2">
        <f t="shared" si="1"/>
        <v>7</v>
      </c>
      <c r="C12" s="37" t="s">
        <v>121</v>
      </c>
      <c r="D12" s="2" t="s">
        <v>137</v>
      </c>
      <c r="E12" s="31">
        <v>40</v>
      </c>
      <c r="F12" s="76"/>
      <c r="G12" s="17">
        <f t="shared" si="0"/>
        <v>0</v>
      </c>
    </row>
    <row r="13" spans="1:7" ht="57.75">
      <c r="A13" s="2">
        <f t="shared" si="1"/>
        <v>8</v>
      </c>
      <c r="B13" s="2">
        <f t="shared" si="1"/>
        <v>8</v>
      </c>
      <c r="C13" s="38" t="s">
        <v>140</v>
      </c>
      <c r="D13" s="2" t="s">
        <v>138</v>
      </c>
      <c r="E13" s="31">
        <v>40</v>
      </c>
      <c r="F13" s="76"/>
      <c r="G13" s="17">
        <f t="shared" si="0"/>
        <v>0</v>
      </c>
    </row>
    <row r="14" spans="1:7" ht="58.5">
      <c r="A14" s="2">
        <f t="shared" si="1"/>
        <v>9</v>
      </c>
      <c r="B14" s="2">
        <f t="shared" si="1"/>
        <v>9</v>
      </c>
      <c r="C14" s="36" t="s">
        <v>122</v>
      </c>
      <c r="D14" s="2" t="s">
        <v>139</v>
      </c>
      <c r="E14" s="31">
        <v>280</v>
      </c>
      <c r="F14" s="76"/>
      <c r="G14" s="17">
        <f t="shared" si="0"/>
        <v>0</v>
      </c>
    </row>
    <row r="15" spans="1:7" ht="72">
      <c r="A15" s="2">
        <f t="shared" si="1"/>
        <v>10</v>
      </c>
      <c r="B15" s="2">
        <f t="shared" si="1"/>
        <v>10</v>
      </c>
      <c r="C15" s="35" t="s">
        <v>123</v>
      </c>
      <c r="D15" s="2" t="s">
        <v>139</v>
      </c>
      <c r="E15" s="31">
        <v>360</v>
      </c>
      <c r="F15" s="76"/>
      <c r="G15" s="17">
        <f>E15*F15</f>
        <v>0</v>
      </c>
    </row>
    <row r="16" spans="1:7" ht="72.75" customHeight="1">
      <c r="A16" s="2">
        <f t="shared" si="1"/>
        <v>11</v>
      </c>
      <c r="B16" s="2">
        <f t="shared" si="1"/>
        <v>11</v>
      </c>
      <c r="C16" s="35" t="s">
        <v>124</v>
      </c>
      <c r="D16" s="2" t="s">
        <v>138</v>
      </c>
      <c r="E16" s="31">
        <v>42</v>
      </c>
      <c r="F16" s="76"/>
      <c r="G16" s="17">
        <f t="shared" si="0"/>
        <v>0</v>
      </c>
    </row>
    <row r="17" spans="1:7" ht="44.25">
      <c r="A17" s="2">
        <f t="shared" si="1"/>
        <v>12</v>
      </c>
      <c r="B17" s="2">
        <f t="shared" si="1"/>
        <v>12</v>
      </c>
      <c r="C17" s="36" t="s">
        <v>125</v>
      </c>
      <c r="D17" s="2" t="s">
        <v>29</v>
      </c>
      <c r="E17" s="31">
        <v>34</v>
      </c>
      <c r="F17" s="76"/>
      <c r="G17" s="17">
        <f t="shared" si="0"/>
        <v>0</v>
      </c>
    </row>
    <row r="18" spans="1:7" ht="44.25">
      <c r="A18" s="2">
        <f t="shared" si="1"/>
        <v>13</v>
      </c>
      <c r="B18" s="2">
        <f t="shared" si="1"/>
        <v>13</v>
      </c>
      <c r="C18" s="36" t="s">
        <v>126</v>
      </c>
      <c r="D18" s="2" t="s">
        <v>136</v>
      </c>
      <c r="E18" s="31">
        <v>14</v>
      </c>
      <c r="F18" s="76"/>
      <c r="G18" s="17">
        <f t="shared" si="0"/>
        <v>0</v>
      </c>
    </row>
    <row r="19" spans="1:7" ht="60">
      <c r="A19" s="2">
        <f t="shared" si="1"/>
        <v>14</v>
      </c>
      <c r="B19" s="2">
        <f t="shared" si="1"/>
        <v>14</v>
      </c>
      <c r="C19" s="36" t="s">
        <v>127</v>
      </c>
      <c r="D19" s="2" t="s">
        <v>135</v>
      </c>
      <c r="E19" s="31">
        <v>21</v>
      </c>
      <c r="F19" s="76"/>
      <c r="G19" s="17">
        <f>E19*F19</f>
        <v>0</v>
      </c>
    </row>
    <row r="20" spans="1:7" ht="58.5">
      <c r="A20" s="2">
        <f t="shared" si="1"/>
        <v>15</v>
      </c>
      <c r="B20" s="2">
        <f t="shared" si="1"/>
        <v>15</v>
      </c>
      <c r="C20" s="36" t="s">
        <v>166</v>
      </c>
      <c r="D20" s="2" t="s">
        <v>136</v>
      </c>
      <c r="E20" s="31">
        <v>15</v>
      </c>
      <c r="F20" s="76"/>
      <c r="G20" s="17">
        <f t="shared" si="0"/>
        <v>0</v>
      </c>
    </row>
    <row r="21" spans="1:7" ht="44.25">
      <c r="A21" s="2">
        <f t="shared" si="1"/>
        <v>16</v>
      </c>
      <c r="B21" s="2">
        <f t="shared" si="1"/>
        <v>16</v>
      </c>
      <c r="C21" s="36" t="s">
        <v>141</v>
      </c>
      <c r="D21" s="2" t="s">
        <v>29</v>
      </c>
      <c r="E21" s="31">
        <v>4</v>
      </c>
      <c r="F21" s="76"/>
      <c r="G21" s="17">
        <f t="shared" si="0"/>
        <v>0</v>
      </c>
    </row>
    <row r="22" spans="1:7" ht="57.75">
      <c r="A22" s="2">
        <f t="shared" si="1"/>
        <v>17</v>
      </c>
      <c r="B22" s="2">
        <f t="shared" si="1"/>
        <v>17</v>
      </c>
      <c r="C22" s="35" t="s">
        <v>167</v>
      </c>
      <c r="D22" s="2" t="s">
        <v>29</v>
      </c>
      <c r="E22" s="31">
        <v>1</v>
      </c>
      <c r="F22" s="76"/>
      <c r="G22" s="17">
        <f>E22*F22</f>
        <v>0</v>
      </c>
    </row>
    <row r="23" spans="1:7" ht="29.25">
      <c r="A23" s="2">
        <f t="shared" si="1"/>
        <v>18</v>
      </c>
      <c r="B23" s="2">
        <f t="shared" si="1"/>
        <v>18</v>
      </c>
      <c r="C23" s="35" t="s">
        <v>128</v>
      </c>
      <c r="D23" s="2" t="s">
        <v>29</v>
      </c>
      <c r="E23" s="31">
        <v>25</v>
      </c>
      <c r="F23" s="76"/>
      <c r="G23" s="17">
        <f>E23*F23</f>
        <v>0</v>
      </c>
    </row>
    <row r="24" spans="1:7" ht="57.75">
      <c r="A24" s="2">
        <f t="shared" ref="A24:B42" si="2">A23+1</f>
        <v>19</v>
      </c>
      <c r="B24" s="2">
        <f t="shared" si="2"/>
        <v>19</v>
      </c>
      <c r="C24" s="35" t="s">
        <v>129</v>
      </c>
      <c r="D24" s="2" t="s">
        <v>29</v>
      </c>
      <c r="E24" s="31">
        <v>97</v>
      </c>
      <c r="F24" s="76"/>
      <c r="G24" s="17">
        <f>E24*F24</f>
        <v>0</v>
      </c>
    </row>
    <row r="25" spans="1:7" ht="84" customHeight="1">
      <c r="A25" s="2">
        <f t="shared" si="2"/>
        <v>20</v>
      </c>
      <c r="B25" s="2">
        <f t="shared" si="2"/>
        <v>20</v>
      </c>
      <c r="C25" s="36" t="s">
        <v>130</v>
      </c>
      <c r="D25" s="2" t="s">
        <v>136</v>
      </c>
      <c r="E25" s="31">
        <v>2</v>
      </c>
      <c r="F25" s="76"/>
      <c r="G25" s="17">
        <f t="shared" si="0"/>
        <v>0</v>
      </c>
    </row>
    <row r="26" spans="1:7" ht="59.25">
      <c r="A26" s="2">
        <f t="shared" si="2"/>
        <v>21</v>
      </c>
      <c r="B26" s="2">
        <f t="shared" si="2"/>
        <v>21</v>
      </c>
      <c r="C26" s="36" t="s">
        <v>150</v>
      </c>
      <c r="D26" s="2" t="s">
        <v>136</v>
      </c>
      <c r="E26" s="31">
        <v>16</v>
      </c>
      <c r="F26" s="76"/>
      <c r="G26" s="17">
        <f t="shared" si="0"/>
        <v>0</v>
      </c>
    </row>
    <row r="27" spans="1:7" ht="44.25">
      <c r="A27" s="2">
        <f t="shared" si="2"/>
        <v>22</v>
      </c>
      <c r="B27" s="2">
        <f t="shared" si="2"/>
        <v>22</v>
      </c>
      <c r="C27" s="35" t="s">
        <v>151</v>
      </c>
      <c r="D27" s="2" t="s">
        <v>29</v>
      </c>
      <c r="E27" s="31">
        <v>56</v>
      </c>
      <c r="F27" s="76"/>
      <c r="G27" s="17">
        <f t="shared" si="0"/>
        <v>0</v>
      </c>
    </row>
    <row r="28" spans="1:7" ht="44.25">
      <c r="A28" s="2">
        <f t="shared" si="2"/>
        <v>23</v>
      </c>
      <c r="B28" s="2">
        <f t="shared" si="2"/>
        <v>23</v>
      </c>
      <c r="C28" s="35" t="s">
        <v>152</v>
      </c>
      <c r="D28" s="2" t="s">
        <v>135</v>
      </c>
      <c r="E28" s="31">
        <v>2</v>
      </c>
      <c r="F28" s="76"/>
      <c r="G28" s="17">
        <f t="shared" si="0"/>
        <v>0</v>
      </c>
    </row>
    <row r="29" spans="1:7" ht="58.5">
      <c r="A29" s="2">
        <f t="shared" si="2"/>
        <v>24</v>
      </c>
      <c r="B29" s="2">
        <f t="shared" si="2"/>
        <v>24</v>
      </c>
      <c r="C29" s="36" t="s">
        <v>149</v>
      </c>
      <c r="D29" s="2" t="s">
        <v>29</v>
      </c>
      <c r="E29" s="31">
        <v>10</v>
      </c>
      <c r="F29" s="76"/>
      <c r="G29" s="17">
        <f t="shared" si="0"/>
        <v>0</v>
      </c>
    </row>
    <row r="30" spans="1:7" ht="30">
      <c r="A30" s="2">
        <f t="shared" si="2"/>
        <v>25</v>
      </c>
      <c r="B30" s="2">
        <f t="shared" si="2"/>
        <v>25</v>
      </c>
      <c r="C30" s="36" t="s">
        <v>131</v>
      </c>
      <c r="D30" s="2" t="s">
        <v>29</v>
      </c>
      <c r="E30" s="31">
        <v>7</v>
      </c>
      <c r="F30" s="76"/>
      <c r="G30" s="17">
        <f t="shared" si="0"/>
        <v>0</v>
      </c>
    </row>
    <row r="31" spans="1:7" ht="58.5">
      <c r="A31" s="2">
        <f t="shared" si="2"/>
        <v>26</v>
      </c>
      <c r="B31" s="2">
        <f t="shared" si="2"/>
        <v>26</v>
      </c>
      <c r="C31" s="36" t="s">
        <v>132</v>
      </c>
      <c r="D31" s="2" t="s">
        <v>135</v>
      </c>
      <c r="E31" s="31">
        <v>1</v>
      </c>
      <c r="F31" s="76"/>
      <c r="G31" s="17">
        <f>E31*F31</f>
        <v>0</v>
      </c>
    </row>
    <row r="32" spans="1:7">
      <c r="A32" s="2"/>
      <c r="B32" s="2"/>
      <c r="C32" s="88" t="s">
        <v>142</v>
      </c>
      <c r="D32" s="89"/>
      <c r="E32" s="89"/>
      <c r="F32" s="90"/>
      <c r="G32" s="30">
        <f>SUM(G6:G31)</f>
        <v>0</v>
      </c>
    </row>
    <row r="33" spans="1:7">
      <c r="A33" s="2"/>
      <c r="B33" s="2"/>
      <c r="C33" s="85" t="s">
        <v>143</v>
      </c>
      <c r="D33" s="86"/>
      <c r="E33" s="86"/>
      <c r="F33" s="87"/>
      <c r="G33" s="17"/>
    </row>
    <row r="34" spans="1:7" ht="77.25" customHeight="1">
      <c r="A34" s="2">
        <f>A32+1</f>
        <v>1</v>
      </c>
      <c r="B34" s="2">
        <f>B32+1</f>
        <v>1</v>
      </c>
      <c r="C34" s="36" t="s">
        <v>146</v>
      </c>
      <c r="D34" s="2" t="s">
        <v>154</v>
      </c>
      <c r="E34" s="31">
        <v>100</v>
      </c>
      <c r="F34" s="76"/>
      <c r="G34" s="17">
        <f t="shared" si="0"/>
        <v>0</v>
      </c>
    </row>
    <row r="35" spans="1:7" ht="47.25" customHeight="1">
      <c r="A35" s="2">
        <f t="shared" si="2"/>
        <v>2</v>
      </c>
      <c r="B35" s="2">
        <f t="shared" si="2"/>
        <v>2</v>
      </c>
      <c r="C35" s="39" t="s">
        <v>147</v>
      </c>
      <c r="D35" s="2" t="s">
        <v>136</v>
      </c>
      <c r="E35" s="31">
        <v>1</v>
      </c>
      <c r="F35" s="76"/>
      <c r="G35" s="17">
        <f t="shared" si="0"/>
        <v>0</v>
      </c>
    </row>
    <row r="36" spans="1:7" ht="73.5" customHeight="1">
      <c r="A36" s="2">
        <f t="shared" si="2"/>
        <v>3</v>
      </c>
      <c r="B36" s="2">
        <f t="shared" si="2"/>
        <v>3</v>
      </c>
      <c r="C36" s="37" t="s">
        <v>148</v>
      </c>
      <c r="D36" s="2" t="s">
        <v>155</v>
      </c>
      <c r="E36" s="31">
        <v>5</v>
      </c>
      <c r="F36" s="76"/>
      <c r="G36" s="17">
        <f t="shared" si="0"/>
        <v>0</v>
      </c>
    </row>
    <row r="37" spans="1:7" ht="115.5" customHeight="1">
      <c r="A37" s="2">
        <f t="shared" si="2"/>
        <v>4</v>
      </c>
      <c r="B37" s="2">
        <f t="shared" si="2"/>
        <v>4</v>
      </c>
      <c r="C37" s="38" t="s">
        <v>153</v>
      </c>
      <c r="D37" s="2" t="s">
        <v>136</v>
      </c>
      <c r="E37" s="31">
        <v>10</v>
      </c>
      <c r="F37" s="76"/>
      <c r="G37" s="17">
        <f>E37*F37</f>
        <v>0</v>
      </c>
    </row>
    <row r="38" spans="1:7">
      <c r="A38" s="2"/>
      <c r="B38" s="2"/>
      <c r="C38" s="85" t="s">
        <v>144</v>
      </c>
      <c r="D38" s="86"/>
      <c r="E38" s="86"/>
      <c r="F38" s="87"/>
      <c r="G38" s="30">
        <f>SUM(G34:G37)</f>
        <v>0</v>
      </c>
    </row>
    <row r="39" spans="1:7">
      <c r="A39" s="2"/>
      <c r="B39" s="2"/>
      <c r="C39" s="85" t="s">
        <v>145</v>
      </c>
      <c r="D39" s="86"/>
      <c r="E39" s="86"/>
      <c r="F39" s="86"/>
      <c r="G39" s="87"/>
    </row>
    <row r="40" spans="1:7" ht="130.5" customHeight="1">
      <c r="A40" s="2">
        <v>1</v>
      </c>
      <c r="B40" s="2">
        <v>1</v>
      </c>
      <c r="C40" s="39" t="s">
        <v>156</v>
      </c>
      <c r="D40" s="2" t="s">
        <v>138</v>
      </c>
      <c r="E40" s="31">
        <v>40</v>
      </c>
      <c r="F40" s="76"/>
      <c r="G40" s="17">
        <f t="shared" si="0"/>
        <v>0</v>
      </c>
    </row>
    <row r="41" spans="1:7" ht="177" customHeight="1">
      <c r="A41" s="2">
        <v>2</v>
      </c>
      <c r="B41" s="2">
        <f t="shared" si="2"/>
        <v>2</v>
      </c>
      <c r="C41" s="39" t="s">
        <v>158</v>
      </c>
      <c r="D41" s="2" t="s">
        <v>135</v>
      </c>
      <c r="E41" s="31">
        <v>6</v>
      </c>
      <c r="F41" s="76"/>
      <c r="G41" s="17">
        <f t="shared" si="0"/>
        <v>0</v>
      </c>
    </row>
    <row r="42" spans="1:7" ht="109.5" customHeight="1">
      <c r="A42" s="2">
        <f t="shared" si="2"/>
        <v>3</v>
      </c>
      <c r="B42" s="2">
        <f t="shared" si="2"/>
        <v>3</v>
      </c>
      <c r="C42" s="39" t="s">
        <v>159</v>
      </c>
      <c r="D42" s="2" t="s">
        <v>135</v>
      </c>
      <c r="E42" s="31">
        <v>6</v>
      </c>
      <c r="F42" s="76"/>
      <c r="G42" s="17">
        <f>E42*F42</f>
        <v>0</v>
      </c>
    </row>
    <row r="43" spans="1:7" ht="51.75" customHeight="1">
      <c r="A43" s="2">
        <f t="shared" ref="A43:B43" si="3">A42+1</f>
        <v>4</v>
      </c>
      <c r="B43" s="2">
        <f t="shared" si="3"/>
        <v>4</v>
      </c>
      <c r="C43" s="35" t="s">
        <v>157</v>
      </c>
      <c r="D43" s="2" t="s">
        <v>29</v>
      </c>
      <c r="E43" s="31">
        <v>6</v>
      </c>
      <c r="F43" s="76"/>
      <c r="G43" s="17">
        <f t="shared" si="0"/>
        <v>0</v>
      </c>
    </row>
    <row r="44" spans="1:7">
      <c r="A44" s="2"/>
      <c r="B44" s="2"/>
      <c r="C44" s="88" t="s">
        <v>160</v>
      </c>
      <c r="D44" s="89"/>
      <c r="E44" s="89"/>
      <c r="F44" s="90"/>
      <c r="G44" s="30">
        <f>SUM(G40:G43)</f>
        <v>0</v>
      </c>
    </row>
    <row r="45" spans="1:7">
      <c r="A45" s="1"/>
      <c r="B45" s="40"/>
      <c r="C45" s="11" t="s">
        <v>31</v>
      </c>
      <c r="D45" s="1"/>
      <c r="E45" s="15"/>
      <c r="F45" s="15"/>
      <c r="G45" s="30">
        <f>G32+G38+G44</f>
        <v>0</v>
      </c>
    </row>
    <row r="46" spans="1:7">
      <c r="A46" s="1"/>
      <c r="B46" s="40"/>
      <c r="C46" s="11" t="s">
        <v>33</v>
      </c>
      <c r="D46" s="1"/>
      <c r="E46" s="18"/>
      <c r="F46" s="15"/>
      <c r="G46" s="17">
        <f>G45*0.1</f>
        <v>0</v>
      </c>
    </row>
    <row r="47" spans="1:7">
      <c r="A47" s="1"/>
      <c r="B47" s="40"/>
      <c r="C47" s="11" t="s">
        <v>32</v>
      </c>
      <c r="D47" s="1"/>
      <c r="E47" s="15"/>
      <c r="F47" s="15"/>
      <c r="G47" s="30">
        <f>G45+G46</f>
        <v>0</v>
      </c>
    </row>
  </sheetData>
  <sheetProtection algorithmName="SHA-512" hashValue="wdWNunhJpTdB9/jhMvPUa4z3fllfocdD0DZRdHW4HiLPMUm9N079RdcQQZuuJcXXKg9LK80ecQ7AV53AgyBM1A==" saltValue="J9OurDfx4/fo8aPk+KngaA==" spinCount="100000" sheet="1" objects="1" scenarios="1" selectLockedCells="1"/>
  <mergeCells count="14">
    <mergeCell ref="A1:G1"/>
    <mergeCell ref="A2:A3"/>
    <mergeCell ref="B2:B3"/>
    <mergeCell ref="C2:C3"/>
    <mergeCell ref="D2:D3"/>
    <mergeCell ref="E2:E3"/>
    <mergeCell ref="F2:F3"/>
    <mergeCell ref="G2:G3"/>
    <mergeCell ref="C39:G39"/>
    <mergeCell ref="C44:F44"/>
    <mergeCell ref="C5:G5"/>
    <mergeCell ref="C32:F32"/>
    <mergeCell ref="C33:F33"/>
    <mergeCell ref="C38:F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7"/>
  <sheetViews>
    <sheetView workbookViewId="0">
      <selection activeCell="F7" sqref="F7"/>
    </sheetView>
  </sheetViews>
  <sheetFormatPr defaultRowHeight="15"/>
  <cols>
    <col min="1" max="1" width="5.7109375" customWidth="1"/>
    <col min="2" max="2" width="6.42578125" customWidth="1"/>
    <col min="3" max="3" width="48.85546875" customWidth="1"/>
    <col min="4" max="4" width="8.140625" customWidth="1"/>
    <col min="5" max="5" width="11.5703125" style="4" customWidth="1"/>
    <col min="6" max="6" width="13.140625" customWidth="1"/>
    <col min="7" max="7" width="16" customWidth="1"/>
  </cols>
  <sheetData>
    <row r="1" spans="1:7" ht="35.25" customHeight="1">
      <c r="A1" s="94" t="s">
        <v>180</v>
      </c>
      <c r="B1" s="95"/>
      <c r="C1" s="95"/>
      <c r="D1" s="95"/>
      <c r="E1" s="95"/>
      <c r="F1" s="95"/>
      <c r="G1" s="95"/>
    </row>
    <row r="2" spans="1:7" ht="24" customHeight="1">
      <c r="A2" s="80" t="s">
        <v>47</v>
      </c>
      <c r="B2" s="80" t="s">
        <v>48</v>
      </c>
      <c r="C2" s="81" t="s">
        <v>49</v>
      </c>
      <c r="D2" s="82" t="s">
        <v>50</v>
      </c>
      <c r="E2" s="83" t="s">
        <v>51</v>
      </c>
      <c r="F2" s="84" t="s">
        <v>52</v>
      </c>
      <c r="G2" s="84" t="s">
        <v>53</v>
      </c>
    </row>
    <row r="3" spans="1:7" ht="25.5" customHeight="1">
      <c r="A3" s="80"/>
      <c r="B3" s="80"/>
      <c r="C3" s="81"/>
      <c r="D3" s="82"/>
      <c r="E3" s="83"/>
      <c r="F3" s="84"/>
      <c r="G3" s="84"/>
    </row>
    <row r="4" spans="1:7" ht="18" customHeight="1">
      <c r="A4" s="20">
        <v>1</v>
      </c>
      <c r="B4" s="20">
        <v>2</v>
      </c>
      <c r="C4" s="21">
        <v>3</v>
      </c>
      <c r="D4" s="22">
        <v>4</v>
      </c>
      <c r="E4" s="23">
        <v>5</v>
      </c>
      <c r="F4" s="24">
        <v>6</v>
      </c>
      <c r="G4" s="24">
        <v>7</v>
      </c>
    </row>
    <row r="5" spans="1:7" ht="57.75" customHeight="1">
      <c r="A5" s="2">
        <v>1</v>
      </c>
      <c r="B5" s="2">
        <v>1</v>
      </c>
      <c r="C5" s="41" t="s">
        <v>168</v>
      </c>
      <c r="D5" s="2" t="s">
        <v>73</v>
      </c>
      <c r="E5" s="31">
        <v>1.5</v>
      </c>
      <c r="F5" s="76"/>
      <c r="G5" s="17">
        <f>E5*F5</f>
        <v>0</v>
      </c>
    </row>
    <row r="6" spans="1:7" ht="60.75" customHeight="1">
      <c r="A6" s="2">
        <f>A5+1</f>
        <v>2</v>
      </c>
      <c r="B6" s="2">
        <f>B5+1</f>
        <v>2</v>
      </c>
      <c r="C6" s="42" t="s">
        <v>169</v>
      </c>
      <c r="D6" s="2" t="s">
        <v>29</v>
      </c>
      <c r="E6" s="31">
        <v>12</v>
      </c>
      <c r="F6" s="76"/>
      <c r="G6" s="17">
        <f t="shared" ref="G6:G30" si="0">E6*F6</f>
        <v>0</v>
      </c>
    </row>
    <row r="7" spans="1:7" ht="57">
      <c r="A7" s="2">
        <f t="shared" ref="A7:B23" si="1">A6+1</f>
        <v>3</v>
      </c>
      <c r="B7" s="2">
        <f>B6+1</f>
        <v>3</v>
      </c>
      <c r="C7" s="39" t="s">
        <v>182</v>
      </c>
      <c r="D7" s="2" t="s">
        <v>29</v>
      </c>
      <c r="E7" s="31">
        <v>12</v>
      </c>
      <c r="F7" s="76"/>
      <c r="G7" s="17">
        <f t="shared" si="0"/>
        <v>0</v>
      </c>
    </row>
    <row r="8" spans="1:7" ht="51.75" customHeight="1">
      <c r="A8" s="2">
        <f t="shared" si="1"/>
        <v>4</v>
      </c>
      <c r="B8" s="2">
        <f t="shared" si="1"/>
        <v>4</v>
      </c>
      <c r="C8" s="35" t="s">
        <v>170</v>
      </c>
      <c r="D8" s="2" t="s">
        <v>29</v>
      </c>
      <c r="E8" s="31">
        <v>12</v>
      </c>
      <c r="F8" s="76"/>
      <c r="G8" s="17">
        <f>E8*F8</f>
        <v>0</v>
      </c>
    </row>
    <row r="9" spans="1:7" ht="29.25" customHeight="1">
      <c r="A9" s="2">
        <f t="shared" si="1"/>
        <v>5</v>
      </c>
      <c r="B9" s="2">
        <f t="shared" si="1"/>
        <v>5</v>
      </c>
      <c r="C9" s="35" t="s">
        <v>171</v>
      </c>
      <c r="D9" s="2" t="s">
        <v>29</v>
      </c>
      <c r="E9" s="31">
        <v>10</v>
      </c>
      <c r="F9" s="76"/>
      <c r="G9" s="17">
        <f t="shared" si="0"/>
        <v>0</v>
      </c>
    </row>
    <row r="10" spans="1:7" ht="43.5">
      <c r="A10" s="2">
        <f t="shared" si="1"/>
        <v>6</v>
      </c>
      <c r="B10" s="2">
        <f t="shared" si="1"/>
        <v>6</v>
      </c>
      <c r="C10" s="35" t="s">
        <v>172</v>
      </c>
      <c r="D10" s="2" t="s">
        <v>29</v>
      </c>
      <c r="E10" s="31">
        <v>13</v>
      </c>
      <c r="F10" s="76"/>
      <c r="G10" s="17">
        <f t="shared" si="0"/>
        <v>0</v>
      </c>
    </row>
    <row r="11" spans="1:7" ht="64.5" customHeight="1">
      <c r="A11" s="2">
        <f t="shared" si="1"/>
        <v>7</v>
      </c>
      <c r="B11" s="2">
        <f t="shared" si="1"/>
        <v>7</v>
      </c>
      <c r="C11" s="35" t="s">
        <v>181</v>
      </c>
      <c r="D11" s="2" t="s">
        <v>29</v>
      </c>
      <c r="E11" s="31">
        <v>11</v>
      </c>
      <c r="F11" s="76"/>
      <c r="G11" s="17">
        <f t="shared" si="0"/>
        <v>0</v>
      </c>
    </row>
    <row r="12" spans="1:7" ht="43.5">
      <c r="A12" s="2">
        <f>A11+1</f>
        <v>8</v>
      </c>
      <c r="B12" s="2">
        <f t="shared" si="1"/>
        <v>8</v>
      </c>
      <c r="C12" s="35" t="s">
        <v>194</v>
      </c>
      <c r="D12" s="2"/>
      <c r="E12" s="15"/>
      <c r="F12" s="76"/>
      <c r="G12" s="17"/>
    </row>
    <row r="13" spans="1:7">
      <c r="A13" s="2">
        <f t="shared" ref="A13:A30" si="2">A12+1</f>
        <v>9</v>
      </c>
      <c r="B13" s="45" t="s">
        <v>191</v>
      </c>
      <c r="C13" s="35" t="s">
        <v>197</v>
      </c>
      <c r="D13" s="2" t="s">
        <v>189</v>
      </c>
      <c r="E13" s="16">
        <v>100</v>
      </c>
      <c r="F13" s="76"/>
      <c r="G13" s="17">
        <f t="shared" si="0"/>
        <v>0</v>
      </c>
    </row>
    <row r="14" spans="1:7">
      <c r="A14" s="2">
        <f t="shared" si="2"/>
        <v>10</v>
      </c>
      <c r="B14" s="46" t="s">
        <v>192</v>
      </c>
      <c r="C14" s="35" t="s">
        <v>195</v>
      </c>
      <c r="D14" s="2" t="s">
        <v>189</v>
      </c>
      <c r="E14" s="37">
        <v>80</v>
      </c>
      <c r="F14" s="76"/>
      <c r="G14" s="17">
        <f t="shared" si="0"/>
        <v>0</v>
      </c>
    </row>
    <row r="15" spans="1:7">
      <c r="A15" s="2">
        <f t="shared" si="2"/>
        <v>11</v>
      </c>
      <c r="B15" s="46" t="s">
        <v>193</v>
      </c>
      <c r="C15" s="43" t="s">
        <v>196</v>
      </c>
      <c r="D15" s="2" t="s">
        <v>189</v>
      </c>
      <c r="E15" s="37">
        <v>15</v>
      </c>
      <c r="F15" s="76"/>
      <c r="G15" s="17">
        <f>E15*F15</f>
        <v>0</v>
      </c>
    </row>
    <row r="16" spans="1:7" ht="44.25" customHeight="1">
      <c r="A16" s="2">
        <f t="shared" si="2"/>
        <v>12</v>
      </c>
      <c r="B16" s="2">
        <v>9</v>
      </c>
      <c r="C16" s="44" t="s">
        <v>173</v>
      </c>
      <c r="D16" s="2" t="s">
        <v>189</v>
      </c>
      <c r="E16" s="31">
        <v>24</v>
      </c>
      <c r="F16" s="76"/>
      <c r="G16" s="17">
        <f t="shared" si="0"/>
        <v>0</v>
      </c>
    </row>
    <row r="17" spans="1:7" ht="57.75">
      <c r="A17" s="2">
        <f t="shared" si="2"/>
        <v>13</v>
      </c>
      <c r="B17" s="2">
        <f>B16+1</f>
        <v>10</v>
      </c>
      <c r="C17" s="35" t="s">
        <v>174</v>
      </c>
      <c r="D17" s="2" t="s">
        <v>189</v>
      </c>
      <c r="E17" s="31">
        <v>80</v>
      </c>
      <c r="F17" s="76"/>
      <c r="G17" s="17">
        <f t="shared" si="0"/>
        <v>0</v>
      </c>
    </row>
    <row r="18" spans="1:7" ht="43.5">
      <c r="A18" s="2">
        <f t="shared" si="2"/>
        <v>14</v>
      </c>
      <c r="B18" s="2">
        <f t="shared" si="1"/>
        <v>11</v>
      </c>
      <c r="C18" s="35" t="s">
        <v>175</v>
      </c>
      <c r="D18" s="2" t="s">
        <v>189</v>
      </c>
      <c r="E18" s="31">
        <v>32</v>
      </c>
      <c r="F18" s="76"/>
      <c r="G18" s="17">
        <f t="shared" si="0"/>
        <v>0</v>
      </c>
    </row>
    <row r="19" spans="1:7" ht="57">
      <c r="A19" s="2">
        <f t="shared" si="2"/>
        <v>15</v>
      </c>
      <c r="B19" s="2">
        <f t="shared" si="1"/>
        <v>12</v>
      </c>
      <c r="C19" s="39" t="s">
        <v>176</v>
      </c>
      <c r="D19" s="2" t="s">
        <v>189</v>
      </c>
      <c r="E19" s="31">
        <v>40</v>
      </c>
      <c r="F19" s="76"/>
      <c r="G19" s="17">
        <f>E19*F19</f>
        <v>0</v>
      </c>
    </row>
    <row r="20" spans="1:7" ht="57.75">
      <c r="A20" s="2">
        <f t="shared" si="2"/>
        <v>16</v>
      </c>
      <c r="B20" s="2">
        <f t="shared" si="1"/>
        <v>13</v>
      </c>
      <c r="C20" s="35" t="s">
        <v>183</v>
      </c>
      <c r="D20" s="2" t="s">
        <v>189</v>
      </c>
      <c r="E20" s="31">
        <v>10</v>
      </c>
      <c r="F20" s="76"/>
      <c r="G20" s="17">
        <f t="shared" si="0"/>
        <v>0</v>
      </c>
    </row>
    <row r="21" spans="1:7" ht="29.25">
      <c r="A21" s="2">
        <f t="shared" si="2"/>
        <v>17</v>
      </c>
      <c r="B21" s="2">
        <f t="shared" si="1"/>
        <v>14</v>
      </c>
      <c r="C21" s="35" t="s">
        <v>177</v>
      </c>
      <c r="D21" s="2" t="s">
        <v>29</v>
      </c>
      <c r="E21" s="31">
        <v>14</v>
      </c>
      <c r="F21" s="76"/>
      <c r="G21" s="17">
        <f t="shared" si="0"/>
        <v>0</v>
      </c>
    </row>
    <row r="22" spans="1:7" ht="71.25">
      <c r="A22" s="2">
        <f t="shared" si="2"/>
        <v>18</v>
      </c>
      <c r="B22" s="2">
        <f t="shared" si="1"/>
        <v>15</v>
      </c>
      <c r="C22" s="39" t="s">
        <v>184</v>
      </c>
      <c r="D22" s="2" t="s">
        <v>29</v>
      </c>
      <c r="E22" s="31">
        <v>2</v>
      </c>
      <c r="F22" s="76"/>
      <c r="G22" s="17">
        <f>E22*F22</f>
        <v>0</v>
      </c>
    </row>
    <row r="23" spans="1:7" ht="43.5">
      <c r="A23" s="2">
        <f t="shared" si="2"/>
        <v>19</v>
      </c>
      <c r="B23" s="2">
        <f t="shared" si="1"/>
        <v>16</v>
      </c>
      <c r="C23" s="35" t="s">
        <v>178</v>
      </c>
      <c r="D23" s="2" t="s">
        <v>29</v>
      </c>
      <c r="E23" s="31">
        <v>1</v>
      </c>
      <c r="F23" s="76"/>
      <c r="G23" s="17">
        <f t="shared" si="0"/>
        <v>0</v>
      </c>
    </row>
    <row r="24" spans="1:7" ht="81" customHeight="1">
      <c r="A24" s="2">
        <f t="shared" si="2"/>
        <v>20</v>
      </c>
      <c r="B24" s="2">
        <f t="shared" ref="B24:B30" si="3">B23+1</f>
        <v>17</v>
      </c>
      <c r="C24" s="35" t="s">
        <v>179</v>
      </c>
      <c r="D24" s="2" t="s">
        <v>29</v>
      </c>
      <c r="E24" s="31">
        <v>1</v>
      </c>
      <c r="F24" s="76"/>
      <c r="G24" s="17">
        <f>E24*F24</f>
        <v>0</v>
      </c>
    </row>
    <row r="25" spans="1:7" ht="55.5" customHeight="1">
      <c r="A25" s="2">
        <f t="shared" si="2"/>
        <v>21</v>
      </c>
      <c r="B25" s="2">
        <f>B24+1</f>
        <v>18</v>
      </c>
      <c r="C25" s="35" t="s">
        <v>185</v>
      </c>
      <c r="D25" s="2" t="s">
        <v>189</v>
      </c>
      <c r="E25" s="31">
        <v>80</v>
      </c>
      <c r="F25" s="76"/>
      <c r="G25" s="17">
        <f t="shared" si="0"/>
        <v>0</v>
      </c>
    </row>
    <row r="26" spans="1:7" ht="43.5">
      <c r="A26" s="2">
        <f t="shared" si="2"/>
        <v>22</v>
      </c>
      <c r="B26" s="2">
        <f t="shared" si="3"/>
        <v>19</v>
      </c>
      <c r="C26" s="35" t="s">
        <v>186</v>
      </c>
      <c r="D26" s="2" t="s">
        <v>189</v>
      </c>
      <c r="E26" s="31">
        <v>20</v>
      </c>
      <c r="F26" s="76"/>
      <c r="G26" s="17">
        <f t="shared" si="0"/>
        <v>0</v>
      </c>
    </row>
    <row r="27" spans="1:7" ht="57.75">
      <c r="A27" s="2">
        <f t="shared" si="2"/>
        <v>23</v>
      </c>
      <c r="B27" s="2">
        <f t="shared" si="3"/>
        <v>20</v>
      </c>
      <c r="C27" s="35" t="s">
        <v>187</v>
      </c>
      <c r="D27" s="2" t="s">
        <v>29</v>
      </c>
      <c r="E27" s="31">
        <v>2</v>
      </c>
      <c r="F27" s="76"/>
      <c r="G27" s="17">
        <f t="shared" si="0"/>
        <v>0</v>
      </c>
    </row>
    <row r="28" spans="1:7" ht="43.5">
      <c r="A28" s="2">
        <f t="shared" si="2"/>
        <v>24</v>
      </c>
      <c r="B28" s="2">
        <f t="shared" si="3"/>
        <v>21</v>
      </c>
      <c r="C28" s="35" t="s">
        <v>188</v>
      </c>
      <c r="D28" s="2" t="s">
        <v>73</v>
      </c>
      <c r="E28" s="31">
        <v>17.5</v>
      </c>
      <c r="F28" s="76"/>
      <c r="G28" s="17">
        <f t="shared" si="0"/>
        <v>0</v>
      </c>
    </row>
    <row r="29" spans="1:7" ht="73.5" customHeight="1">
      <c r="A29" s="2">
        <f t="shared" si="2"/>
        <v>25</v>
      </c>
      <c r="B29" s="2">
        <f t="shared" si="3"/>
        <v>22</v>
      </c>
      <c r="C29" s="73" t="s">
        <v>199</v>
      </c>
      <c r="D29" s="2" t="s">
        <v>73</v>
      </c>
      <c r="E29" s="31">
        <v>4</v>
      </c>
      <c r="F29" s="76"/>
      <c r="G29" s="17">
        <f t="shared" si="0"/>
        <v>0</v>
      </c>
    </row>
    <row r="30" spans="1:7" ht="25.5" customHeight="1">
      <c r="A30" s="2">
        <f t="shared" si="2"/>
        <v>26</v>
      </c>
      <c r="B30" s="2">
        <f t="shared" si="3"/>
        <v>23</v>
      </c>
      <c r="C30" s="8" t="s">
        <v>190</v>
      </c>
      <c r="D30" s="2" t="s">
        <v>73</v>
      </c>
      <c r="E30" s="31">
        <v>14</v>
      </c>
      <c r="F30" s="76"/>
      <c r="G30" s="17">
        <f t="shared" si="0"/>
        <v>0</v>
      </c>
    </row>
    <row r="31" spans="1:7">
      <c r="A31" s="1"/>
      <c r="B31" s="1"/>
      <c r="C31" s="75" t="s">
        <v>31</v>
      </c>
      <c r="D31" s="1"/>
      <c r="E31" s="15"/>
      <c r="F31" s="77"/>
      <c r="G31" s="30">
        <f>SUM(G5:G30)</f>
        <v>0</v>
      </c>
    </row>
    <row r="32" spans="1:7">
      <c r="A32" s="1"/>
      <c r="B32" s="1"/>
      <c r="C32" s="75" t="s">
        <v>33</v>
      </c>
      <c r="D32" s="1"/>
      <c r="E32" s="18"/>
      <c r="F32" s="77"/>
      <c r="G32" s="17">
        <f>G31*0.1</f>
        <v>0</v>
      </c>
    </row>
    <row r="33" spans="1:7">
      <c r="A33" s="1"/>
      <c r="B33" s="1"/>
      <c r="C33" s="75" t="s">
        <v>32</v>
      </c>
      <c r="D33" s="1"/>
      <c r="E33" s="15"/>
      <c r="F33" s="77"/>
      <c r="G33" s="30">
        <f>G31+G32</f>
        <v>0</v>
      </c>
    </row>
    <row r="37" spans="1:7">
      <c r="C37">
        <v>1</v>
      </c>
    </row>
  </sheetData>
  <sheetProtection algorithmName="SHA-512" hashValue="cRDDieYfsUoZJHGNKP/gW2hxX+OKV3TeXwEMJyr2nC1npVs6z+uvvP5fI8Q43gSqScSPTuaQKiFSClOc+bqIjg==" saltValue="pOrQ21Ar2U0OSXSJ5DaRIA==" spinCount="100000" sheet="1" objects="1" scenarios="1" selectLockedCells="1"/>
  <mergeCells count="8">
    <mergeCell ref="A1:G1"/>
    <mergeCell ref="A2:A3"/>
    <mergeCell ref="B2:B3"/>
    <mergeCell ref="C2:C3"/>
    <mergeCell ref="D2:D3"/>
    <mergeCell ref="E2:E3"/>
    <mergeCell ref="F2:F3"/>
    <mergeCell ref="G2: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F5" sqref="F5:F10"/>
    </sheetView>
  </sheetViews>
  <sheetFormatPr defaultRowHeight="15"/>
  <cols>
    <col min="1" max="1" width="5.7109375" customWidth="1"/>
    <col min="2" max="2" width="6.42578125" customWidth="1"/>
    <col min="3" max="3" width="48.85546875" customWidth="1"/>
    <col min="4" max="4" width="8.140625" customWidth="1"/>
    <col min="5" max="5" width="11.5703125" style="4" customWidth="1"/>
    <col min="6" max="6" width="13.140625" customWidth="1"/>
    <col min="7" max="7" width="16" customWidth="1"/>
  </cols>
  <sheetData>
    <row r="1" spans="1:7" ht="35.25" customHeight="1">
      <c r="A1" s="94" t="s">
        <v>198</v>
      </c>
      <c r="B1" s="95"/>
      <c r="C1" s="95"/>
      <c r="D1" s="95"/>
      <c r="E1" s="95"/>
      <c r="F1" s="95"/>
      <c r="G1" s="95"/>
    </row>
    <row r="2" spans="1:7" ht="24" customHeight="1">
      <c r="A2" s="80" t="s">
        <v>47</v>
      </c>
      <c r="B2" s="80" t="s">
        <v>48</v>
      </c>
      <c r="C2" s="81" t="s">
        <v>49</v>
      </c>
      <c r="D2" s="82" t="s">
        <v>50</v>
      </c>
      <c r="E2" s="83" t="s">
        <v>51</v>
      </c>
      <c r="F2" s="84" t="s">
        <v>52</v>
      </c>
      <c r="G2" s="84" t="s">
        <v>53</v>
      </c>
    </row>
    <row r="3" spans="1:7" ht="25.5" customHeight="1">
      <c r="A3" s="80"/>
      <c r="B3" s="80"/>
      <c r="C3" s="81"/>
      <c r="D3" s="82"/>
      <c r="E3" s="83"/>
      <c r="F3" s="84"/>
      <c r="G3" s="84"/>
    </row>
    <row r="4" spans="1:7" ht="18" customHeight="1">
      <c r="A4" s="20">
        <v>1</v>
      </c>
      <c r="B4" s="20">
        <v>2</v>
      </c>
      <c r="C4" s="21">
        <v>3</v>
      </c>
      <c r="D4" s="22">
        <v>4</v>
      </c>
      <c r="E4" s="23">
        <v>5</v>
      </c>
      <c r="F4" s="24">
        <v>6</v>
      </c>
      <c r="G4" s="24">
        <v>7</v>
      </c>
    </row>
    <row r="5" spans="1:7">
      <c r="A5" s="99">
        <v>1</v>
      </c>
      <c r="B5" s="99">
        <v>1</v>
      </c>
      <c r="C5" s="68" t="s">
        <v>205</v>
      </c>
      <c r="D5" s="99" t="s">
        <v>29</v>
      </c>
      <c r="E5" s="99">
        <v>1</v>
      </c>
      <c r="F5" s="102"/>
      <c r="G5" s="96">
        <f>E5*F5</f>
        <v>0</v>
      </c>
    </row>
    <row r="6" spans="1:7" ht="13.5" customHeight="1">
      <c r="A6" s="100"/>
      <c r="B6" s="100"/>
      <c r="C6" s="69" t="s">
        <v>200</v>
      </c>
      <c r="D6" s="100"/>
      <c r="E6" s="100"/>
      <c r="F6" s="103"/>
      <c r="G6" s="97"/>
    </row>
    <row r="7" spans="1:7">
      <c r="A7" s="100"/>
      <c r="B7" s="100"/>
      <c r="C7" s="70" t="s">
        <v>201</v>
      </c>
      <c r="D7" s="100"/>
      <c r="E7" s="100"/>
      <c r="F7" s="103"/>
      <c r="G7" s="97"/>
    </row>
    <row r="8" spans="1:7" ht="13.5" customHeight="1">
      <c r="A8" s="100"/>
      <c r="B8" s="100"/>
      <c r="C8" s="70" t="s">
        <v>204</v>
      </c>
      <c r="D8" s="100"/>
      <c r="E8" s="100"/>
      <c r="F8" s="103"/>
      <c r="G8" s="97"/>
    </row>
    <row r="9" spans="1:7" ht="15.75" customHeight="1">
      <c r="A9" s="100"/>
      <c r="B9" s="100"/>
      <c r="C9" s="70" t="s">
        <v>202</v>
      </c>
      <c r="D9" s="100"/>
      <c r="E9" s="100"/>
      <c r="F9" s="103"/>
      <c r="G9" s="97"/>
    </row>
    <row r="10" spans="1:7">
      <c r="A10" s="101"/>
      <c r="B10" s="101"/>
      <c r="C10" s="71" t="s">
        <v>203</v>
      </c>
      <c r="D10" s="101"/>
      <c r="E10" s="101"/>
      <c r="F10" s="104"/>
      <c r="G10" s="98"/>
    </row>
    <row r="11" spans="1:7" ht="42.75" customHeight="1">
      <c r="A11" s="2">
        <f>A5+1</f>
        <v>2</v>
      </c>
      <c r="B11" s="2">
        <v>2</v>
      </c>
      <c r="C11" s="35" t="s">
        <v>206</v>
      </c>
      <c r="D11" s="2"/>
      <c r="E11" s="31"/>
      <c r="F11" s="76"/>
      <c r="G11" s="17"/>
    </row>
    <row r="12" spans="1:7">
      <c r="A12" s="2">
        <f>A11+1</f>
        <v>3</v>
      </c>
      <c r="B12" s="45" t="s">
        <v>207</v>
      </c>
      <c r="C12" s="47" t="s">
        <v>245</v>
      </c>
      <c r="D12" s="2" t="s">
        <v>29</v>
      </c>
      <c r="E12" s="16">
        <v>20</v>
      </c>
      <c r="F12" s="76"/>
      <c r="G12" s="17">
        <f t="shared" ref="G12:G41" si="0">E12*F12</f>
        <v>0</v>
      </c>
    </row>
    <row r="13" spans="1:7">
      <c r="A13" s="2">
        <f t="shared" ref="A13:A42" si="1">A12+1</f>
        <v>4</v>
      </c>
      <c r="B13" s="46" t="s">
        <v>208</v>
      </c>
      <c r="C13" s="48" t="s">
        <v>235</v>
      </c>
      <c r="D13" s="2" t="s">
        <v>29</v>
      </c>
      <c r="E13" s="37">
        <v>1</v>
      </c>
      <c r="F13" s="76"/>
      <c r="G13" s="17">
        <f t="shared" si="0"/>
        <v>0</v>
      </c>
    </row>
    <row r="14" spans="1:7">
      <c r="A14" s="2">
        <f t="shared" si="1"/>
        <v>5</v>
      </c>
      <c r="B14" s="46" t="s">
        <v>209</v>
      </c>
      <c r="C14" s="48" t="s">
        <v>236</v>
      </c>
      <c r="D14" s="2" t="s">
        <v>29</v>
      </c>
      <c r="E14" s="37">
        <v>1</v>
      </c>
      <c r="F14" s="76"/>
      <c r="G14" s="17">
        <f>E14*F14</f>
        <v>0</v>
      </c>
    </row>
    <row r="15" spans="1:7">
      <c r="A15" s="2">
        <f t="shared" si="1"/>
        <v>6</v>
      </c>
      <c r="B15" s="46" t="s">
        <v>210</v>
      </c>
      <c r="C15" s="48" t="s">
        <v>237</v>
      </c>
      <c r="D15" s="2" t="s">
        <v>29</v>
      </c>
      <c r="E15" s="31">
        <v>1</v>
      </c>
      <c r="F15" s="76"/>
      <c r="G15" s="17">
        <f t="shared" si="0"/>
        <v>0</v>
      </c>
    </row>
    <row r="16" spans="1:7">
      <c r="A16" s="2">
        <f t="shared" si="1"/>
        <v>7</v>
      </c>
      <c r="B16" s="46" t="s">
        <v>211</v>
      </c>
      <c r="C16" s="47" t="s">
        <v>246</v>
      </c>
      <c r="D16" s="2" t="s">
        <v>29</v>
      </c>
      <c r="E16" s="31">
        <v>1</v>
      </c>
      <c r="F16" s="76"/>
      <c r="G16" s="17">
        <f t="shared" si="0"/>
        <v>0</v>
      </c>
    </row>
    <row r="17" spans="1:7" ht="15.75">
      <c r="A17" s="2">
        <f t="shared" si="1"/>
        <v>8</v>
      </c>
      <c r="B17" s="46" t="s">
        <v>212</v>
      </c>
      <c r="C17" s="72" t="s">
        <v>238</v>
      </c>
      <c r="D17" s="2" t="s">
        <v>29</v>
      </c>
      <c r="E17" s="31">
        <v>5</v>
      </c>
      <c r="F17" s="76"/>
      <c r="G17" s="17">
        <f t="shared" si="0"/>
        <v>0</v>
      </c>
    </row>
    <row r="18" spans="1:7">
      <c r="A18" s="2">
        <f t="shared" si="1"/>
        <v>9</v>
      </c>
      <c r="B18" s="46" t="s">
        <v>213</v>
      </c>
      <c r="C18" s="47" t="s">
        <v>247</v>
      </c>
      <c r="D18" s="2" t="s">
        <v>29</v>
      </c>
      <c r="E18" s="31">
        <v>3</v>
      </c>
      <c r="F18" s="76"/>
      <c r="G18" s="17">
        <f>E18*F18</f>
        <v>0</v>
      </c>
    </row>
    <row r="19" spans="1:7">
      <c r="A19" s="2">
        <f t="shared" si="1"/>
        <v>10</v>
      </c>
      <c r="B19" s="46" t="s">
        <v>214</v>
      </c>
      <c r="C19" s="47" t="s">
        <v>248</v>
      </c>
      <c r="D19" s="2" t="s">
        <v>29</v>
      </c>
      <c r="E19" s="31">
        <v>9</v>
      </c>
      <c r="F19" s="76"/>
      <c r="G19" s="17">
        <f t="shared" si="0"/>
        <v>0</v>
      </c>
    </row>
    <row r="20" spans="1:7">
      <c r="A20" s="2">
        <f t="shared" si="1"/>
        <v>11</v>
      </c>
      <c r="B20" s="46" t="s">
        <v>215</v>
      </c>
      <c r="C20" s="47" t="s">
        <v>249</v>
      </c>
      <c r="D20" s="2" t="s">
        <v>29</v>
      </c>
      <c r="E20" s="31">
        <v>2</v>
      </c>
      <c r="F20" s="76"/>
      <c r="G20" s="17">
        <f t="shared" si="0"/>
        <v>0</v>
      </c>
    </row>
    <row r="21" spans="1:7">
      <c r="A21" s="2">
        <f t="shared" si="1"/>
        <v>12</v>
      </c>
      <c r="B21" s="46" t="s">
        <v>216</v>
      </c>
      <c r="C21" s="47" t="s">
        <v>250</v>
      </c>
      <c r="D21" s="2" t="s">
        <v>29</v>
      </c>
      <c r="E21" s="31">
        <v>2</v>
      </c>
      <c r="F21" s="76"/>
      <c r="G21" s="17">
        <f>E21*F21</f>
        <v>0</v>
      </c>
    </row>
    <row r="22" spans="1:7">
      <c r="A22" s="2">
        <f t="shared" si="1"/>
        <v>13</v>
      </c>
      <c r="B22" s="46" t="s">
        <v>217</v>
      </c>
      <c r="C22" s="47" t="s">
        <v>251</v>
      </c>
      <c r="D22" s="2" t="s">
        <v>29</v>
      </c>
      <c r="E22" s="31">
        <v>1</v>
      </c>
      <c r="F22" s="76"/>
      <c r="G22" s="17">
        <f t="shared" si="0"/>
        <v>0</v>
      </c>
    </row>
    <row r="23" spans="1:7" ht="14.25" customHeight="1">
      <c r="A23" s="2">
        <f t="shared" si="1"/>
        <v>14</v>
      </c>
      <c r="B23" s="46" t="s">
        <v>218</v>
      </c>
      <c r="C23" s="47" t="s">
        <v>252</v>
      </c>
      <c r="D23" s="2" t="s">
        <v>29</v>
      </c>
      <c r="E23" s="31">
        <v>5</v>
      </c>
      <c r="F23" s="76"/>
      <c r="G23" s="17">
        <f>E23*F23</f>
        <v>0</v>
      </c>
    </row>
    <row r="24" spans="1:7" ht="15" customHeight="1">
      <c r="A24" s="2">
        <f t="shared" si="1"/>
        <v>15</v>
      </c>
      <c r="B24" s="46" t="s">
        <v>219</v>
      </c>
      <c r="C24" s="47" t="s">
        <v>253</v>
      </c>
      <c r="D24" s="2" t="s">
        <v>29</v>
      </c>
      <c r="E24" s="31">
        <v>2</v>
      </c>
      <c r="F24" s="76"/>
      <c r="G24" s="17">
        <f t="shared" si="0"/>
        <v>0</v>
      </c>
    </row>
    <row r="25" spans="1:7">
      <c r="A25" s="2">
        <f t="shared" si="1"/>
        <v>16</v>
      </c>
      <c r="B25" s="2">
        <v>3</v>
      </c>
      <c r="C25" s="47" t="s">
        <v>254</v>
      </c>
      <c r="D25" s="2" t="s">
        <v>29</v>
      </c>
      <c r="E25" s="31">
        <v>53</v>
      </c>
      <c r="F25" s="76"/>
      <c r="G25" s="17">
        <f t="shared" si="0"/>
        <v>0</v>
      </c>
    </row>
    <row r="26" spans="1:7">
      <c r="A26" s="2">
        <f t="shared" si="1"/>
        <v>17</v>
      </c>
      <c r="B26" s="2">
        <f t="shared" ref="B26:B27" si="2">B25+1</f>
        <v>4</v>
      </c>
      <c r="C26" s="47" t="s">
        <v>255</v>
      </c>
      <c r="D26" s="2" t="s">
        <v>29</v>
      </c>
      <c r="E26" s="31">
        <v>53</v>
      </c>
      <c r="F26" s="76"/>
      <c r="G26" s="17">
        <f t="shared" si="0"/>
        <v>0</v>
      </c>
    </row>
    <row r="27" spans="1:7">
      <c r="A27" s="2">
        <f t="shared" si="1"/>
        <v>18</v>
      </c>
      <c r="B27" s="2">
        <f t="shared" si="2"/>
        <v>5</v>
      </c>
      <c r="C27" s="47" t="s">
        <v>239</v>
      </c>
      <c r="D27" s="2"/>
      <c r="E27" s="31"/>
      <c r="F27" s="76"/>
      <c r="G27" s="17"/>
    </row>
    <row r="28" spans="1:7">
      <c r="A28" s="2">
        <f t="shared" si="1"/>
        <v>19</v>
      </c>
      <c r="B28" s="46" t="s">
        <v>220</v>
      </c>
      <c r="C28" s="47" t="s">
        <v>256</v>
      </c>
      <c r="D28" s="2" t="s">
        <v>133</v>
      </c>
      <c r="E28" s="31">
        <v>9</v>
      </c>
      <c r="F28" s="76"/>
      <c r="G28" s="17">
        <f t="shared" si="0"/>
        <v>0</v>
      </c>
    </row>
    <row r="29" spans="1:7">
      <c r="A29" s="2">
        <f t="shared" si="1"/>
        <v>20</v>
      </c>
      <c r="B29" s="46" t="s">
        <v>221</v>
      </c>
      <c r="C29" s="47" t="s">
        <v>257</v>
      </c>
      <c r="D29" s="2" t="s">
        <v>133</v>
      </c>
      <c r="E29" s="31">
        <v>40</v>
      </c>
      <c r="F29" s="76"/>
      <c r="G29" s="17">
        <f t="shared" si="0"/>
        <v>0</v>
      </c>
    </row>
    <row r="30" spans="1:7">
      <c r="A30" s="2">
        <f t="shared" si="1"/>
        <v>21</v>
      </c>
      <c r="B30" s="46" t="s">
        <v>222</v>
      </c>
      <c r="C30" s="47" t="s">
        <v>240</v>
      </c>
      <c r="D30" s="2" t="s">
        <v>133</v>
      </c>
      <c r="E30" s="31">
        <v>60</v>
      </c>
      <c r="F30" s="76"/>
      <c r="G30" s="17">
        <f t="shared" si="0"/>
        <v>0</v>
      </c>
    </row>
    <row r="31" spans="1:7">
      <c r="A31" s="2">
        <f t="shared" si="1"/>
        <v>22</v>
      </c>
      <c r="B31" s="46" t="s">
        <v>223</v>
      </c>
      <c r="C31" s="47" t="s">
        <v>258</v>
      </c>
      <c r="D31" s="2" t="s">
        <v>133</v>
      </c>
      <c r="E31" s="31">
        <v>108</v>
      </c>
      <c r="F31" s="76"/>
      <c r="G31" s="17">
        <f t="shared" si="0"/>
        <v>0</v>
      </c>
    </row>
    <row r="32" spans="1:7">
      <c r="A32" s="2">
        <f t="shared" si="1"/>
        <v>23</v>
      </c>
      <c r="B32" s="46" t="s">
        <v>224</v>
      </c>
      <c r="C32" s="47" t="s">
        <v>259</v>
      </c>
      <c r="D32" s="2" t="s">
        <v>133</v>
      </c>
      <c r="E32" s="31">
        <v>98</v>
      </c>
      <c r="F32" s="76"/>
      <c r="G32" s="17">
        <f t="shared" si="0"/>
        <v>0</v>
      </c>
    </row>
    <row r="33" spans="1:7">
      <c r="A33" s="2">
        <f t="shared" si="1"/>
        <v>24</v>
      </c>
      <c r="B33" s="46" t="s">
        <v>225</v>
      </c>
      <c r="C33" s="47" t="s">
        <v>260</v>
      </c>
      <c r="D33" s="2" t="s">
        <v>133</v>
      </c>
      <c r="E33" s="31">
        <v>115</v>
      </c>
      <c r="F33" s="76"/>
      <c r="G33" s="17">
        <f t="shared" si="0"/>
        <v>0</v>
      </c>
    </row>
    <row r="34" spans="1:7" ht="42.75">
      <c r="A34" s="2">
        <f t="shared" si="1"/>
        <v>25</v>
      </c>
      <c r="B34" s="46" t="s">
        <v>226</v>
      </c>
      <c r="C34" s="49" t="s">
        <v>241</v>
      </c>
      <c r="D34" s="2" t="s">
        <v>232</v>
      </c>
      <c r="E34" s="31">
        <v>55</v>
      </c>
      <c r="F34" s="76">
        <f>G28+G29+G30+G31+G32+G33</f>
        <v>0</v>
      </c>
      <c r="G34" s="17">
        <f>F34*0.55</f>
        <v>0</v>
      </c>
    </row>
    <row r="35" spans="1:7" ht="30">
      <c r="A35" s="2">
        <f t="shared" si="1"/>
        <v>26</v>
      </c>
      <c r="B35" s="46" t="s">
        <v>227</v>
      </c>
      <c r="C35" s="54" t="s">
        <v>261</v>
      </c>
      <c r="D35" s="2" t="s">
        <v>29</v>
      </c>
      <c r="E35" s="31">
        <v>1</v>
      </c>
      <c r="F35" s="76"/>
      <c r="G35" s="17">
        <f t="shared" si="0"/>
        <v>0</v>
      </c>
    </row>
    <row r="36" spans="1:7" ht="19.5" customHeight="1">
      <c r="A36" s="2">
        <f t="shared" si="1"/>
        <v>27</v>
      </c>
      <c r="B36" s="46" t="s">
        <v>228</v>
      </c>
      <c r="C36" s="47" t="s">
        <v>262</v>
      </c>
      <c r="D36" s="2"/>
      <c r="E36" s="31">
        <v>1</v>
      </c>
      <c r="F36" s="76"/>
      <c r="G36" s="17">
        <f t="shared" si="0"/>
        <v>0</v>
      </c>
    </row>
    <row r="37" spans="1:7">
      <c r="A37" s="2">
        <f t="shared" si="1"/>
        <v>28</v>
      </c>
      <c r="B37" s="46" t="s">
        <v>229</v>
      </c>
      <c r="C37" s="50" t="s">
        <v>242</v>
      </c>
      <c r="D37" s="2"/>
      <c r="E37" s="31"/>
      <c r="F37" s="76"/>
      <c r="G37" s="17"/>
    </row>
    <row r="38" spans="1:7">
      <c r="A38" s="2">
        <f t="shared" si="1"/>
        <v>29</v>
      </c>
      <c r="B38" s="46" t="s">
        <v>233</v>
      </c>
      <c r="C38" s="48" t="s">
        <v>263</v>
      </c>
      <c r="D38" s="2" t="s">
        <v>29</v>
      </c>
      <c r="E38" s="31">
        <v>3</v>
      </c>
      <c r="F38" s="76"/>
      <c r="G38" s="17">
        <f t="shared" si="0"/>
        <v>0</v>
      </c>
    </row>
    <row r="39" spans="1:7">
      <c r="A39" s="2">
        <f t="shared" si="1"/>
        <v>30</v>
      </c>
      <c r="B39" s="46" t="s">
        <v>234</v>
      </c>
      <c r="C39" s="51" t="s">
        <v>264</v>
      </c>
      <c r="D39" s="2" t="s">
        <v>29</v>
      </c>
      <c r="E39" s="31">
        <v>2</v>
      </c>
      <c r="F39" s="76"/>
      <c r="G39" s="17">
        <f t="shared" si="0"/>
        <v>0</v>
      </c>
    </row>
    <row r="40" spans="1:7" ht="20.25" customHeight="1">
      <c r="A40" s="2">
        <f t="shared" si="1"/>
        <v>31</v>
      </c>
      <c r="B40" s="46" t="s">
        <v>230</v>
      </c>
      <c r="C40" s="51" t="s">
        <v>265</v>
      </c>
      <c r="D40" s="2" t="s">
        <v>29</v>
      </c>
      <c r="E40" s="31">
        <v>1</v>
      </c>
      <c r="F40" s="76"/>
      <c r="G40" s="17">
        <f t="shared" si="0"/>
        <v>0</v>
      </c>
    </row>
    <row r="41" spans="1:7" ht="18" customHeight="1">
      <c r="A41" s="2">
        <f t="shared" si="1"/>
        <v>32</v>
      </c>
      <c r="B41" s="2">
        <v>11</v>
      </c>
      <c r="C41" s="51" t="s">
        <v>243</v>
      </c>
      <c r="D41" s="2" t="s">
        <v>73</v>
      </c>
      <c r="E41" s="31">
        <v>2</v>
      </c>
      <c r="F41" s="76"/>
      <c r="G41" s="17">
        <f t="shared" si="0"/>
        <v>0</v>
      </c>
    </row>
    <row r="42" spans="1:7" ht="30">
      <c r="A42" s="2">
        <f t="shared" si="1"/>
        <v>33</v>
      </c>
      <c r="B42" s="2">
        <v>12</v>
      </c>
      <c r="C42" s="52" t="s">
        <v>266</v>
      </c>
      <c r="D42" s="2" t="s">
        <v>232</v>
      </c>
      <c r="E42" s="31">
        <v>15</v>
      </c>
      <c r="F42" s="76">
        <f>G5+G12+G13+G14+G15+G16+G17+G18+G19+G20+G21+G22+G23+G24+G25+G26+G28+G29+G30+G31+G32+G33+G34+G35+G36+G38+G39+G40+G41</f>
        <v>0</v>
      </c>
      <c r="G42" s="17">
        <f>F42*0.15</f>
        <v>0</v>
      </c>
    </row>
    <row r="43" spans="1:7" ht="17.25" customHeight="1">
      <c r="A43" s="2">
        <v>34</v>
      </c>
      <c r="B43" s="2">
        <v>13</v>
      </c>
      <c r="C43" s="53" t="s">
        <v>244</v>
      </c>
      <c r="D43" s="1" t="s">
        <v>231</v>
      </c>
      <c r="E43" s="15">
        <v>1</v>
      </c>
      <c r="F43" s="76"/>
      <c r="G43" s="74">
        <f>E43*F43</f>
        <v>0</v>
      </c>
    </row>
    <row r="44" spans="1:7">
      <c r="A44" s="2"/>
      <c r="B44" s="2"/>
      <c r="C44" s="66" t="s">
        <v>31</v>
      </c>
      <c r="D44" s="1"/>
      <c r="E44" s="15"/>
      <c r="F44" s="77"/>
      <c r="G44" s="30">
        <f>SUM(G5:G43)</f>
        <v>0</v>
      </c>
    </row>
    <row r="45" spans="1:7">
      <c r="A45" s="1"/>
      <c r="B45" s="1"/>
      <c r="C45" s="75" t="s">
        <v>33</v>
      </c>
      <c r="D45" s="1"/>
      <c r="E45" s="18"/>
      <c r="F45" s="77"/>
      <c r="G45" s="17">
        <f>G44*0.1</f>
        <v>0</v>
      </c>
    </row>
    <row r="46" spans="1:7">
      <c r="A46" s="1"/>
      <c r="B46" s="1"/>
      <c r="C46" s="75" t="s">
        <v>32</v>
      </c>
      <c r="D46" s="1"/>
      <c r="E46" s="15"/>
      <c r="F46" s="77"/>
      <c r="G46" s="30">
        <f>G44+G45</f>
        <v>0</v>
      </c>
    </row>
  </sheetData>
  <sheetProtection algorithmName="SHA-512" hashValue="KMhgna/6XLvYP1W2LHhn0YwIR3LkjG/ywQLHnqvIym9ibJBXIyb6956crOw2peClx02TSiVZAWCgq2FECeIeNw==" saltValue="dxNGnn0iLBAmDn+HbmNOKg==" spinCount="100000" sheet="1" objects="1" scenarios="1" selectLockedCells="1"/>
  <mergeCells count="14">
    <mergeCell ref="G5:G10"/>
    <mergeCell ref="A1:G1"/>
    <mergeCell ref="A2:A3"/>
    <mergeCell ref="B2:B3"/>
    <mergeCell ref="C2:C3"/>
    <mergeCell ref="D2:D3"/>
    <mergeCell ref="E2:E3"/>
    <mergeCell ref="F2:F3"/>
    <mergeCell ref="G2:G3"/>
    <mergeCell ref="A5:A10"/>
    <mergeCell ref="B5:B10"/>
    <mergeCell ref="E5:E10"/>
    <mergeCell ref="D5:D10"/>
    <mergeCell ref="F5:F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
  <sheetViews>
    <sheetView workbookViewId="0">
      <selection activeCell="F7" sqref="F7"/>
    </sheetView>
  </sheetViews>
  <sheetFormatPr defaultRowHeight="15"/>
  <cols>
    <col min="1" max="1" width="5.7109375" customWidth="1"/>
    <col min="2" max="2" width="6.42578125" customWidth="1"/>
    <col min="3" max="3" width="48.85546875" customWidth="1"/>
    <col min="4" max="4" width="8.140625" customWidth="1"/>
    <col min="5" max="5" width="11.5703125" style="4" customWidth="1"/>
    <col min="6" max="6" width="13.140625" customWidth="1"/>
    <col min="7" max="7" width="16" customWidth="1"/>
  </cols>
  <sheetData>
    <row r="1" spans="1:7" ht="35.25" customHeight="1">
      <c r="A1" s="94" t="s">
        <v>279</v>
      </c>
      <c r="B1" s="95"/>
      <c r="C1" s="95"/>
      <c r="D1" s="95"/>
      <c r="E1" s="95"/>
      <c r="F1" s="95"/>
      <c r="G1" s="95"/>
    </row>
    <row r="2" spans="1:7" ht="24" customHeight="1">
      <c r="A2" s="80" t="s">
        <v>47</v>
      </c>
      <c r="B2" s="80" t="s">
        <v>48</v>
      </c>
      <c r="C2" s="81" t="s">
        <v>49</v>
      </c>
      <c r="D2" s="82" t="s">
        <v>50</v>
      </c>
      <c r="E2" s="83" t="s">
        <v>51</v>
      </c>
      <c r="F2" s="84" t="s">
        <v>52</v>
      </c>
      <c r="G2" s="84" t="s">
        <v>53</v>
      </c>
    </row>
    <row r="3" spans="1:7" ht="25.5" customHeight="1">
      <c r="A3" s="80"/>
      <c r="B3" s="80"/>
      <c r="C3" s="81"/>
      <c r="D3" s="82"/>
      <c r="E3" s="83"/>
      <c r="F3" s="84"/>
      <c r="G3" s="84"/>
    </row>
    <row r="4" spans="1:7" ht="18" customHeight="1">
      <c r="A4" s="20">
        <v>1</v>
      </c>
      <c r="B4" s="20">
        <v>2</v>
      </c>
      <c r="C4" s="21">
        <v>3</v>
      </c>
      <c r="D4" s="22">
        <v>4</v>
      </c>
      <c r="E4" s="23">
        <v>5</v>
      </c>
      <c r="F4" s="24">
        <v>6</v>
      </c>
      <c r="G4" s="24">
        <v>7</v>
      </c>
    </row>
    <row r="5" spans="1:7" ht="273.75" customHeight="1">
      <c r="A5" s="2">
        <v>1</v>
      </c>
      <c r="B5" s="2">
        <v>1</v>
      </c>
      <c r="C5" s="41" t="s">
        <v>281</v>
      </c>
      <c r="D5" s="2" t="s">
        <v>29</v>
      </c>
      <c r="E5" s="31">
        <v>4</v>
      </c>
      <c r="F5" s="76"/>
      <c r="G5" s="17">
        <f>E5*F5</f>
        <v>0</v>
      </c>
    </row>
    <row r="6" spans="1:7" ht="267.75" customHeight="1">
      <c r="A6" s="2">
        <f>A5+1</f>
        <v>2</v>
      </c>
      <c r="B6" s="2">
        <f>B5+1</f>
        <v>2</v>
      </c>
      <c r="C6" s="39" t="s">
        <v>282</v>
      </c>
      <c r="D6" s="2" t="s">
        <v>29</v>
      </c>
      <c r="E6" s="31">
        <v>1</v>
      </c>
      <c r="F6" s="76"/>
      <c r="G6" s="17">
        <f t="shared" ref="G6:G7" si="0">E6*F6</f>
        <v>0</v>
      </c>
    </row>
    <row r="7" spans="1:7" ht="264" customHeight="1">
      <c r="A7" s="2">
        <f t="shared" ref="A7:B8" si="1">A6+1</f>
        <v>3</v>
      </c>
      <c r="B7" s="2">
        <f>B6+1</f>
        <v>3</v>
      </c>
      <c r="C7" s="39" t="s">
        <v>283</v>
      </c>
      <c r="D7" s="2" t="s">
        <v>29</v>
      </c>
      <c r="E7" s="31">
        <v>1</v>
      </c>
      <c r="F7" s="76"/>
      <c r="G7" s="17">
        <f t="shared" si="0"/>
        <v>0</v>
      </c>
    </row>
    <row r="8" spans="1:7" ht="300">
      <c r="A8" s="2">
        <f t="shared" si="1"/>
        <v>4</v>
      </c>
      <c r="B8" s="2">
        <f t="shared" si="1"/>
        <v>4</v>
      </c>
      <c r="C8" s="73" t="s">
        <v>284</v>
      </c>
      <c r="D8" s="2" t="s">
        <v>29</v>
      </c>
      <c r="E8" s="31">
        <v>10</v>
      </c>
      <c r="F8" s="76"/>
      <c r="G8" s="17">
        <f>E8*F8</f>
        <v>0</v>
      </c>
    </row>
    <row r="9" spans="1:7">
      <c r="A9" s="1"/>
      <c r="B9" s="1"/>
      <c r="C9" s="75" t="s">
        <v>31</v>
      </c>
      <c r="D9" s="1"/>
      <c r="E9" s="15"/>
      <c r="F9" s="77"/>
      <c r="G9" s="30">
        <f>SUM(G5:G8)</f>
        <v>0</v>
      </c>
    </row>
    <row r="10" spans="1:7" ht="18" customHeight="1">
      <c r="A10" s="1"/>
      <c r="B10" s="1"/>
      <c r="C10" s="75" t="s">
        <v>33</v>
      </c>
      <c r="D10" s="1"/>
      <c r="E10" s="18"/>
      <c r="F10" s="77"/>
      <c r="G10" s="17">
        <f>G9*0.1</f>
        <v>0</v>
      </c>
    </row>
    <row r="11" spans="1:7" ht="18" customHeight="1">
      <c r="A11" s="1"/>
      <c r="B11" s="1"/>
      <c r="C11" s="75" t="s">
        <v>32</v>
      </c>
      <c r="D11" s="1"/>
      <c r="E11" s="15"/>
      <c r="F11" s="77"/>
      <c r="G11" s="30">
        <f>G9+G10</f>
        <v>0</v>
      </c>
    </row>
    <row r="14" spans="1:7">
      <c r="C14">
        <v>1</v>
      </c>
    </row>
  </sheetData>
  <sheetProtection algorithmName="SHA-512" hashValue="v3Sna7SEENb/lFJOL7ZydC66DUHkQ2PpYEnkeOTBvbZzg8+X0D4ghbzfkZsQS2WQxgxRRxhanJ1RsoiZLiYFMw==" saltValue="1Dd0N0iWCOJgA2UIi1UjPg==" spinCount="100000" sheet="1" objects="1" scenarios="1" selectLockedCells="1"/>
  <mergeCells count="8">
    <mergeCell ref="A1:G1"/>
    <mergeCell ref="A2:A3"/>
    <mergeCell ref="B2:B3"/>
    <mergeCell ref="C2:C3"/>
    <mergeCell ref="D2:D3"/>
    <mergeCell ref="E2:E3"/>
    <mergeCell ref="F2:F3"/>
    <mergeCell ref="G2: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0"/>
  <sheetViews>
    <sheetView tabSelected="1" workbookViewId="0">
      <selection activeCell="G9" sqref="G9"/>
    </sheetView>
  </sheetViews>
  <sheetFormatPr defaultColWidth="8.85546875" defaultRowHeight="12.75"/>
  <cols>
    <col min="1" max="1" width="5.5703125" style="63" customWidth="1"/>
    <col min="2" max="2" width="5.140625" style="55" customWidth="1"/>
    <col min="3" max="3" width="41.5703125" style="55" customWidth="1"/>
    <col min="4" max="4" width="6" style="55" customWidth="1"/>
    <col min="5" max="5" width="10.42578125" style="56" customWidth="1"/>
    <col min="6" max="6" width="11.42578125" style="56" customWidth="1"/>
    <col min="7" max="7" width="22.28515625" style="56" customWidth="1"/>
    <col min="8" max="8" width="3.7109375" style="55" customWidth="1"/>
    <col min="9" max="9" width="7" style="55" customWidth="1"/>
    <col min="10" max="10" width="41.7109375" style="55" customWidth="1"/>
    <col min="11" max="11" width="5.7109375" style="55" customWidth="1"/>
    <col min="12" max="12" width="12" style="56" customWidth="1"/>
    <col min="13" max="13" width="9.85546875" style="55" customWidth="1"/>
    <col min="14" max="14" width="21.7109375" style="56" customWidth="1"/>
    <col min="15" max="256" width="8.85546875" style="55"/>
    <col min="257" max="257" width="5.5703125" style="55" customWidth="1"/>
    <col min="258" max="258" width="5.140625" style="55" customWidth="1"/>
    <col min="259" max="259" width="41.5703125" style="55" customWidth="1"/>
    <col min="260" max="260" width="6" style="55" customWidth="1"/>
    <col min="261" max="261" width="10.42578125" style="55" customWidth="1"/>
    <col min="262" max="262" width="11.42578125" style="55" customWidth="1"/>
    <col min="263" max="263" width="22.28515625" style="55" customWidth="1"/>
    <col min="264" max="264" width="3.7109375" style="55" customWidth="1"/>
    <col min="265" max="265" width="7" style="55" customWidth="1"/>
    <col min="266" max="266" width="41.7109375" style="55" customWidth="1"/>
    <col min="267" max="267" width="5.7109375" style="55" customWidth="1"/>
    <col min="268" max="268" width="12" style="55" customWidth="1"/>
    <col min="269" max="269" width="9.85546875" style="55" customWidth="1"/>
    <col min="270" max="270" width="21.7109375" style="55" customWidth="1"/>
    <col min="271" max="512" width="8.85546875" style="55"/>
    <col min="513" max="513" width="5.5703125" style="55" customWidth="1"/>
    <col min="514" max="514" width="5.140625" style="55" customWidth="1"/>
    <col min="515" max="515" width="41.5703125" style="55" customWidth="1"/>
    <col min="516" max="516" width="6" style="55" customWidth="1"/>
    <col min="517" max="517" width="10.42578125" style="55" customWidth="1"/>
    <col min="518" max="518" width="11.42578125" style="55" customWidth="1"/>
    <col min="519" max="519" width="22.28515625" style="55" customWidth="1"/>
    <col min="520" max="520" width="3.7109375" style="55" customWidth="1"/>
    <col min="521" max="521" width="7" style="55" customWidth="1"/>
    <col min="522" max="522" width="41.7109375" style="55" customWidth="1"/>
    <col min="523" max="523" width="5.7109375" style="55" customWidth="1"/>
    <col min="524" max="524" width="12" style="55" customWidth="1"/>
    <col min="525" max="525" width="9.85546875" style="55" customWidth="1"/>
    <col min="526" max="526" width="21.7109375" style="55" customWidth="1"/>
    <col min="527" max="768" width="8.85546875" style="55"/>
    <col min="769" max="769" width="5.5703125" style="55" customWidth="1"/>
    <col min="770" max="770" width="5.140625" style="55" customWidth="1"/>
    <col min="771" max="771" width="41.5703125" style="55" customWidth="1"/>
    <col min="772" max="772" width="6" style="55" customWidth="1"/>
    <col min="773" max="773" width="10.42578125" style="55" customWidth="1"/>
    <col min="774" max="774" width="11.42578125" style="55" customWidth="1"/>
    <col min="775" max="775" width="22.28515625" style="55" customWidth="1"/>
    <col min="776" max="776" width="3.7109375" style="55" customWidth="1"/>
    <col min="777" max="777" width="7" style="55" customWidth="1"/>
    <col min="778" max="778" width="41.7109375" style="55" customWidth="1"/>
    <col min="779" max="779" width="5.7109375" style="55" customWidth="1"/>
    <col min="780" max="780" width="12" style="55" customWidth="1"/>
    <col min="781" max="781" width="9.85546875" style="55" customWidth="1"/>
    <col min="782" max="782" width="21.7109375" style="55" customWidth="1"/>
    <col min="783" max="1024" width="8.85546875" style="55"/>
    <col min="1025" max="1025" width="5.5703125" style="55" customWidth="1"/>
    <col min="1026" max="1026" width="5.140625" style="55" customWidth="1"/>
    <col min="1027" max="1027" width="41.5703125" style="55" customWidth="1"/>
    <col min="1028" max="1028" width="6" style="55" customWidth="1"/>
    <col min="1029" max="1029" width="10.42578125" style="55" customWidth="1"/>
    <col min="1030" max="1030" width="11.42578125" style="55" customWidth="1"/>
    <col min="1031" max="1031" width="22.28515625" style="55" customWidth="1"/>
    <col min="1032" max="1032" width="3.7109375" style="55" customWidth="1"/>
    <col min="1033" max="1033" width="7" style="55" customWidth="1"/>
    <col min="1034" max="1034" width="41.7109375" style="55" customWidth="1"/>
    <col min="1035" max="1035" width="5.7109375" style="55" customWidth="1"/>
    <col min="1036" max="1036" width="12" style="55" customWidth="1"/>
    <col min="1037" max="1037" width="9.85546875" style="55" customWidth="1"/>
    <col min="1038" max="1038" width="21.7109375" style="55" customWidth="1"/>
    <col min="1039" max="1280" width="8.85546875" style="55"/>
    <col min="1281" max="1281" width="5.5703125" style="55" customWidth="1"/>
    <col min="1282" max="1282" width="5.140625" style="55" customWidth="1"/>
    <col min="1283" max="1283" width="41.5703125" style="55" customWidth="1"/>
    <col min="1284" max="1284" width="6" style="55" customWidth="1"/>
    <col min="1285" max="1285" width="10.42578125" style="55" customWidth="1"/>
    <col min="1286" max="1286" width="11.42578125" style="55" customWidth="1"/>
    <col min="1287" max="1287" width="22.28515625" style="55" customWidth="1"/>
    <col min="1288" max="1288" width="3.7109375" style="55" customWidth="1"/>
    <col min="1289" max="1289" width="7" style="55" customWidth="1"/>
    <col min="1290" max="1290" width="41.7109375" style="55" customWidth="1"/>
    <col min="1291" max="1291" width="5.7109375" style="55" customWidth="1"/>
    <col min="1292" max="1292" width="12" style="55" customWidth="1"/>
    <col min="1293" max="1293" width="9.85546875" style="55" customWidth="1"/>
    <col min="1294" max="1294" width="21.7109375" style="55" customWidth="1"/>
    <col min="1295" max="1536" width="8.85546875" style="55"/>
    <col min="1537" max="1537" width="5.5703125" style="55" customWidth="1"/>
    <col min="1538" max="1538" width="5.140625" style="55" customWidth="1"/>
    <col min="1539" max="1539" width="41.5703125" style="55" customWidth="1"/>
    <col min="1540" max="1540" width="6" style="55" customWidth="1"/>
    <col min="1541" max="1541" width="10.42578125" style="55" customWidth="1"/>
    <col min="1542" max="1542" width="11.42578125" style="55" customWidth="1"/>
    <col min="1543" max="1543" width="22.28515625" style="55" customWidth="1"/>
    <col min="1544" max="1544" width="3.7109375" style="55" customWidth="1"/>
    <col min="1545" max="1545" width="7" style="55" customWidth="1"/>
    <col min="1546" max="1546" width="41.7109375" style="55" customWidth="1"/>
    <col min="1547" max="1547" width="5.7109375" style="55" customWidth="1"/>
    <col min="1548" max="1548" width="12" style="55" customWidth="1"/>
    <col min="1549" max="1549" width="9.85546875" style="55" customWidth="1"/>
    <col min="1550" max="1550" width="21.7109375" style="55" customWidth="1"/>
    <col min="1551" max="1792" width="8.85546875" style="55"/>
    <col min="1793" max="1793" width="5.5703125" style="55" customWidth="1"/>
    <col min="1794" max="1794" width="5.140625" style="55" customWidth="1"/>
    <col min="1795" max="1795" width="41.5703125" style="55" customWidth="1"/>
    <col min="1796" max="1796" width="6" style="55" customWidth="1"/>
    <col min="1797" max="1797" width="10.42578125" style="55" customWidth="1"/>
    <col min="1798" max="1798" width="11.42578125" style="55" customWidth="1"/>
    <col min="1799" max="1799" width="22.28515625" style="55" customWidth="1"/>
    <col min="1800" max="1800" width="3.7109375" style="55" customWidth="1"/>
    <col min="1801" max="1801" width="7" style="55" customWidth="1"/>
    <col min="1802" max="1802" width="41.7109375" style="55" customWidth="1"/>
    <col min="1803" max="1803" width="5.7109375" style="55" customWidth="1"/>
    <col min="1804" max="1804" width="12" style="55" customWidth="1"/>
    <col min="1805" max="1805" width="9.85546875" style="55" customWidth="1"/>
    <col min="1806" max="1806" width="21.7109375" style="55" customWidth="1"/>
    <col min="1807" max="2048" width="8.85546875" style="55"/>
    <col min="2049" max="2049" width="5.5703125" style="55" customWidth="1"/>
    <col min="2050" max="2050" width="5.140625" style="55" customWidth="1"/>
    <col min="2051" max="2051" width="41.5703125" style="55" customWidth="1"/>
    <col min="2052" max="2052" width="6" style="55" customWidth="1"/>
    <col min="2053" max="2053" width="10.42578125" style="55" customWidth="1"/>
    <col min="2054" max="2054" width="11.42578125" style="55" customWidth="1"/>
    <col min="2055" max="2055" width="22.28515625" style="55" customWidth="1"/>
    <col min="2056" max="2056" width="3.7109375" style="55" customWidth="1"/>
    <col min="2057" max="2057" width="7" style="55" customWidth="1"/>
    <col min="2058" max="2058" width="41.7109375" style="55" customWidth="1"/>
    <col min="2059" max="2059" width="5.7109375" style="55" customWidth="1"/>
    <col min="2060" max="2060" width="12" style="55" customWidth="1"/>
    <col min="2061" max="2061" width="9.85546875" style="55" customWidth="1"/>
    <col min="2062" max="2062" width="21.7109375" style="55" customWidth="1"/>
    <col min="2063" max="2304" width="8.85546875" style="55"/>
    <col min="2305" max="2305" width="5.5703125" style="55" customWidth="1"/>
    <col min="2306" max="2306" width="5.140625" style="55" customWidth="1"/>
    <col min="2307" max="2307" width="41.5703125" style="55" customWidth="1"/>
    <col min="2308" max="2308" width="6" style="55" customWidth="1"/>
    <col min="2309" max="2309" width="10.42578125" style="55" customWidth="1"/>
    <col min="2310" max="2310" width="11.42578125" style="55" customWidth="1"/>
    <col min="2311" max="2311" width="22.28515625" style="55" customWidth="1"/>
    <col min="2312" max="2312" width="3.7109375" style="55" customWidth="1"/>
    <col min="2313" max="2313" width="7" style="55" customWidth="1"/>
    <col min="2314" max="2314" width="41.7109375" style="55" customWidth="1"/>
    <col min="2315" max="2315" width="5.7109375" style="55" customWidth="1"/>
    <col min="2316" max="2316" width="12" style="55" customWidth="1"/>
    <col min="2317" max="2317" width="9.85546875" style="55" customWidth="1"/>
    <col min="2318" max="2318" width="21.7109375" style="55" customWidth="1"/>
    <col min="2319" max="2560" width="8.85546875" style="55"/>
    <col min="2561" max="2561" width="5.5703125" style="55" customWidth="1"/>
    <col min="2562" max="2562" width="5.140625" style="55" customWidth="1"/>
    <col min="2563" max="2563" width="41.5703125" style="55" customWidth="1"/>
    <col min="2564" max="2564" width="6" style="55" customWidth="1"/>
    <col min="2565" max="2565" width="10.42578125" style="55" customWidth="1"/>
    <col min="2566" max="2566" width="11.42578125" style="55" customWidth="1"/>
    <col min="2567" max="2567" width="22.28515625" style="55" customWidth="1"/>
    <col min="2568" max="2568" width="3.7109375" style="55" customWidth="1"/>
    <col min="2569" max="2569" width="7" style="55" customWidth="1"/>
    <col min="2570" max="2570" width="41.7109375" style="55" customWidth="1"/>
    <col min="2571" max="2571" width="5.7109375" style="55" customWidth="1"/>
    <col min="2572" max="2572" width="12" style="55" customWidth="1"/>
    <col min="2573" max="2573" width="9.85546875" style="55" customWidth="1"/>
    <col min="2574" max="2574" width="21.7109375" style="55" customWidth="1"/>
    <col min="2575" max="2816" width="8.85546875" style="55"/>
    <col min="2817" max="2817" width="5.5703125" style="55" customWidth="1"/>
    <col min="2818" max="2818" width="5.140625" style="55" customWidth="1"/>
    <col min="2819" max="2819" width="41.5703125" style="55" customWidth="1"/>
    <col min="2820" max="2820" width="6" style="55" customWidth="1"/>
    <col min="2821" max="2821" width="10.42578125" style="55" customWidth="1"/>
    <col min="2822" max="2822" width="11.42578125" style="55" customWidth="1"/>
    <col min="2823" max="2823" width="22.28515625" style="55" customWidth="1"/>
    <col min="2824" max="2824" width="3.7109375" style="55" customWidth="1"/>
    <col min="2825" max="2825" width="7" style="55" customWidth="1"/>
    <col min="2826" max="2826" width="41.7109375" style="55" customWidth="1"/>
    <col min="2827" max="2827" width="5.7109375" style="55" customWidth="1"/>
    <col min="2828" max="2828" width="12" style="55" customWidth="1"/>
    <col min="2829" max="2829" width="9.85546875" style="55" customWidth="1"/>
    <col min="2830" max="2830" width="21.7109375" style="55" customWidth="1"/>
    <col min="2831" max="3072" width="8.85546875" style="55"/>
    <col min="3073" max="3073" width="5.5703125" style="55" customWidth="1"/>
    <col min="3074" max="3074" width="5.140625" style="55" customWidth="1"/>
    <col min="3075" max="3075" width="41.5703125" style="55" customWidth="1"/>
    <col min="3076" max="3076" width="6" style="55" customWidth="1"/>
    <col min="3077" max="3077" width="10.42578125" style="55" customWidth="1"/>
    <col min="3078" max="3078" width="11.42578125" style="55" customWidth="1"/>
    <col min="3079" max="3079" width="22.28515625" style="55" customWidth="1"/>
    <col min="3080" max="3080" width="3.7109375" style="55" customWidth="1"/>
    <col min="3081" max="3081" width="7" style="55" customWidth="1"/>
    <col min="3082" max="3082" width="41.7109375" style="55" customWidth="1"/>
    <col min="3083" max="3083" width="5.7109375" style="55" customWidth="1"/>
    <col min="3084" max="3084" width="12" style="55" customWidth="1"/>
    <col min="3085" max="3085" width="9.85546875" style="55" customWidth="1"/>
    <col min="3086" max="3086" width="21.7109375" style="55" customWidth="1"/>
    <col min="3087" max="3328" width="8.85546875" style="55"/>
    <col min="3329" max="3329" width="5.5703125" style="55" customWidth="1"/>
    <col min="3330" max="3330" width="5.140625" style="55" customWidth="1"/>
    <col min="3331" max="3331" width="41.5703125" style="55" customWidth="1"/>
    <col min="3332" max="3332" width="6" style="55" customWidth="1"/>
    <col min="3333" max="3333" width="10.42578125" style="55" customWidth="1"/>
    <col min="3334" max="3334" width="11.42578125" style="55" customWidth="1"/>
    <col min="3335" max="3335" width="22.28515625" style="55" customWidth="1"/>
    <col min="3336" max="3336" width="3.7109375" style="55" customWidth="1"/>
    <col min="3337" max="3337" width="7" style="55" customWidth="1"/>
    <col min="3338" max="3338" width="41.7109375" style="55" customWidth="1"/>
    <col min="3339" max="3339" width="5.7109375" style="55" customWidth="1"/>
    <col min="3340" max="3340" width="12" style="55" customWidth="1"/>
    <col min="3341" max="3341" width="9.85546875" style="55" customWidth="1"/>
    <col min="3342" max="3342" width="21.7109375" style="55" customWidth="1"/>
    <col min="3343" max="3584" width="8.85546875" style="55"/>
    <col min="3585" max="3585" width="5.5703125" style="55" customWidth="1"/>
    <col min="3586" max="3586" width="5.140625" style="55" customWidth="1"/>
    <col min="3587" max="3587" width="41.5703125" style="55" customWidth="1"/>
    <col min="3588" max="3588" width="6" style="55" customWidth="1"/>
    <col min="3589" max="3589" width="10.42578125" style="55" customWidth="1"/>
    <col min="3590" max="3590" width="11.42578125" style="55" customWidth="1"/>
    <col min="3591" max="3591" width="22.28515625" style="55" customWidth="1"/>
    <col min="3592" max="3592" width="3.7109375" style="55" customWidth="1"/>
    <col min="3593" max="3593" width="7" style="55" customWidth="1"/>
    <col min="3594" max="3594" width="41.7109375" style="55" customWidth="1"/>
    <col min="3595" max="3595" width="5.7109375" style="55" customWidth="1"/>
    <col min="3596" max="3596" width="12" style="55" customWidth="1"/>
    <col min="3597" max="3597" width="9.85546875" style="55" customWidth="1"/>
    <col min="3598" max="3598" width="21.7109375" style="55" customWidth="1"/>
    <col min="3599" max="3840" width="8.85546875" style="55"/>
    <col min="3841" max="3841" width="5.5703125" style="55" customWidth="1"/>
    <col min="3842" max="3842" width="5.140625" style="55" customWidth="1"/>
    <col min="3843" max="3843" width="41.5703125" style="55" customWidth="1"/>
    <col min="3844" max="3844" width="6" style="55" customWidth="1"/>
    <col min="3845" max="3845" width="10.42578125" style="55" customWidth="1"/>
    <col min="3846" max="3846" width="11.42578125" style="55" customWidth="1"/>
    <col min="3847" max="3847" width="22.28515625" style="55" customWidth="1"/>
    <col min="3848" max="3848" width="3.7109375" style="55" customWidth="1"/>
    <col min="3849" max="3849" width="7" style="55" customWidth="1"/>
    <col min="3850" max="3850" width="41.7109375" style="55" customWidth="1"/>
    <col min="3851" max="3851" width="5.7109375" style="55" customWidth="1"/>
    <col min="3852" max="3852" width="12" style="55" customWidth="1"/>
    <col min="3853" max="3853" width="9.85546875" style="55" customWidth="1"/>
    <col min="3854" max="3854" width="21.7109375" style="55" customWidth="1"/>
    <col min="3855" max="4096" width="8.85546875" style="55"/>
    <col min="4097" max="4097" width="5.5703125" style="55" customWidth="1"/>
    <col min="4098" max="4098" width="5.140625" style="55" customWidth="1"/>
    <col min="4099" max="4099" width="41.5703125" style="55" customWidth="1"/>
    <col min="4100" max="4100" width="6" style="55" customWidth="1"/>
    <col min="4101" max="4101" width="10.42578125" style="55" customWidth="1"/>
    <col min="4102" max="4102" width="11.42578125" style="55" customWidth="1"/>
    <col min="4103" max="4103" width="22.28515625" style="55" customWidth="1"/>
    <col min="4104" max="4104" width="3.7109375" style="55" customWidth="1"/>
    <col min="4105" max="4105" width="7" style="55" customWidth="1"/>
    <col min="4106" max="4106" width="41.7109375" style="55" customWidth="1"/>
    <col min="4107" max="4107" width="5.7109375" style="55" customWidth="1"/>
    <col min="4108" max="4108" width="12" style="55" customWidth="1"/>
    <col min="4109" max="4109" width="9.85546875" style="55" customWidth="1"/>
    <col min="4110" max="4110" width="21.7109375" style="55" customWidth="1"/>
    <col min="4111" max="4352" width="8.85546875" style="55"/>
    <col min="4353" max="4353" width="5.5703125" style="55" customWidth="1"/>
    <col min="4354" max="4354" width="5.140625" style="55" customWidth="1"/>
    <col min="4355" max="4355" width="41.5703125" style="55" customWidth="1"/>
    <col min="4356" max="4356" width="6" style="55" customWidth="1"/>
    <col min="4357" max="4357" width="10.42578125" style="55" customWidth="1"/>
    <col min="4358" max="4358" width="11.42578125" style="55" customWidth="1"/>
    <col min="4359" max="4359" width="22.28515625" style="55" customWidth="1"/>
    <col min="4360" max="4360" width="3.7109375" style="55" customWidth="1"/>
    <col min="4361" max="4361" width="7" style="55" customWidth="1"/>
    <col min="4362" max="4362" width="41.7109375" style="55" customWidth="1"/>
    <col min="4363" max="4363" width="5.7109375" style="55" customWidth="1"/>
    <col min="4364" max="4364" width="12" style="55" customWidth="1"/>
    <col min="4365" max="4365" width="9.85546875" style="55" customWidth="1"/>
    <col min="4366" max="4366" width="21.7109375" style="55" customWidth="1"/>
    <col min="4367" max="4608" width="8.85546875" style="55"/>
    <col min="4609" max="4609" width="5.5703125" style="55" customWidth="1"/>
    <col min="4610" max="4610" width="5.140625" style="55" customWidth="1"/>
    <col min="4611" max="4611" width="41.5703125" style="55" customWidth="1"/>
    <col min="4612" max="4612" width="6" style="55" customWidth="1"/>
    <col min="4613" max="4613" width="10.42578125" style="55" customWidth="1"/>
    <col min="4614" max="4614" width="11.42578125" style="55" customWidth="1"/>
    <col min="4615" max="4615" width="22.28515625" style="55" customWidth="1"/>
    <col min="4616" max="4616" width="3.7109375" style="55" customWidth="1"/>
    <col min="4617" max="4617" width="7" style="55" customWidth="1"/>
    <col min="4618" max="4618" width="41.7109375" style="55" customWidth="1"/>
    <col min="4619" max="4619" width="5.7109375" style="55" customWidth="1"/>
    <col min="4620" max="4620" width="12" style="55" customWidth="1"/>
    <col min="4621" max="4621" width="9.85546875" style="55" customWidth="1"/>
    <col min="4622" max="4622" width="21.7109375" style="55" customWidth="1"/>
    <col min="4623" max="4864" width="8.85546875" style="55"/>
    <col min="4865" max="4865" width="5.5703125" style="55" customWidth="1"/>
    <col min="4866" max="4866" width="5.140625" style="55" customWidth="1"/>
    <col min="4867" max="4867" width="41.5703125" style="55" customWidth="1"/>
    <col min="4868" max="4868" width="6" style="55" customWidth="1"/>
    <col min="4869" max="4869" width="10.42578125" style="55" customWidth="1"/>
    <col min="4870" max="4870" width="11.42578125" style="55" customWidth="1"/>
    <col min="4871" max="4871" width="22.28515625" style="55" customWidth="1"/>
    <col min="4872" max="4872" width="3.7109375" style="55" customWidth="1"/>
    <col min="4873" max="4873" width="7" style="55" customWidth="1"/>
    <col min="4874" max="4874" width="41.7109375" style="55" customWidth="1"/>
    <col min="4875" max="4875" width="5.7109375" style="55" customWidth="1"/>
    <col min="4876" max="4876" width="12" style="55" customWidth="1"/>
    <col min="4877" max="4877" width="9.85546875" style="55" customWidth="1"/>
    <col min="4878" max="4878" width="21.7109375" style="55" customWidth="1"/>
    <col min="4879" max="5120" width="8.85546875" style="55"/>
    <col min="5121" max="5121" width="5.5703125" style="55" customWidth="1"/>
    <col min="5122" max="5122" width="5.140625" style="55" customWidth="1"/>
    <col min="5123" max="5123" width="41.5703125" style="55" customWidth="1"/>
    <col min="5124" max="5124" width="6" style="55" customWidth="1"/>
    <col min="5125" max="5125" width="10.42578125" style="55" customWidth="1"/>
    <col min="5126" max="5126" width="11.42578125" style="55" customWidth="1"/>
    <col min="5127" max="5127" width="22.28515625" style="55" customWidth="1"/>
    <col min="5128" max="5128" width="3.7109375" style="55" customWidth="1"/>
    <col min="5129" max="5129" width="7" style="55" customWidth="1"/>
    <col min="5130" max="5130" width="41.7109375" style="55" customWidth="1"/>
    <col min="5131" max="5131" width="5.7109375" style="55" customWidth="1"/>
    <col min="5132" max="5132" width="12" style="55" customWidth="1"/>
    <col min="5133" max="5133" width="9.85546875" style="55" customWidth="1"/>
    <col min="5134" max="5134" width="21.7109375" style="55" customWidth="1"/>
    <col min="5135" max="5376" width="8.85546875" style="55"/>
    <col min="5377" max="5377" width="5.5703125" style="55" customWidth="1"/>
    <col min="5378" max="5378" width="5.140625" style="55" customWidth="1"/>
    <col min="5379" max="5379" width="41.5703125" style="55" customWidth="1"/>
    <col min="5380" max="5380" width="6" style="55" customWidth="1"/>
    <col min="5381" max="5381" width="10.42578125" style="55" customWidth="1"/>
    <col min="5382" max="5382" width="11.42578125" style="55" customWidth="1"/>
    <col min="5383" max="5383" width="22.28515625" style="55" customWidth="1"/>
    <col min="5384" max="5384" width="3.7109375" style="55" customWidth="1"/>
    <col min="5385" max="5385" width="7" style="55" customWidth="1"/>
    <col min="5386" max="5386" width="41.7109375" style="55" customWidth="1"/>
    <col min="5387" max="5387" width="5.7109375" style="55" customWidth="1"/>
    <col min="5388" max="5388" width="12" style="55" customWidth="1"/>
    <col min="5389" max="5389" width="9.85546875" style="55" customWidth="1"/>
    <col min="5390" max="5390" width="21.7109375" style="55" customWidth="1"/>
    <col min="5391" max="5632" width="8.85546875" style="55"/>
    <col min="5633" max="5633" width="5.5703125" style="55" customWidth="1"/>
    <col min="5634" max="5634" width="5.140625" style="55" customWidth="1"/>
    <col min="5635" max="5635" width="41.5703125" style="55" customWidth="1"/>
    <col min="5636" max="5636" width="6" style="55" customWidth="1"/>
    <col min="5637" max="5637" width="10.42578125" style="55" customWidth="1"/>
    <col min="5638" max="5638" width="11.42578125" style="55" customWidth="1"/>
    <col min="5639" max="5639" width="22.28515625" style="55" customWidth="1"/>
    <col min="5640" max="5640" width="3.7109375" style="55" customWidth="1"/>
    <col min="5641" max="5641" width="7" style="55" customWidth="1"/>
    <col min="5642" max="5642" width="41.7109375" style="55" customWidth="1"/>
    <col min="5643" max="5643" width="5.7109375" style="55" customWidth="1"/>
    <col min="5644" max="5644" width="12" style="55" customWidth="1"/>
    <col min="5645" max="5645" width="9.85546875" style="55" customWidth="1"/>
    <col min="5646" max="5646" width="21.7109375" style="55" customWidth="1"/>
    <col min="5647" max="5888" width="8.85546875" style="55"/>
    <col min="5889" max="5889" width="5.5703125" style="55" customWidth="1"/>
    <col min="5890" max="5890" width="5.140625" style="55" customWidth="1"/>
    <col min="5891" max="5891" width="41.5703125" style="55" customWidth="1"/>
    <col min="5892" max="5892" width="6" style="55" customWidth="1"/>
    <col min="5893" max="5893" width="10.42578125" style="55" customWidth="1"/>
    <col min="5894" max="5894" width="11.42578125" style="55" customWidth="1"/>
    <col min="5895" max="5895" width="22.28515625" style="55" customWidth="1"/>
    <col min="5896" max="5896" width="3.7109375" style="55" customWidth="1"/>
    <col min="5897" max="5897" width="7" style="55" customWidth="1"/>
    <col min="5898" max="5898" width="41.7109375" style="55" customWidth="1"/>
    <col min="5899" max="5899" width="5.7109375" style="55" customWidth="1"/>
    <col min="5900" max="5900" width="12" style="55" customWidth="1"/>
    <col min="5901" max="5901" width="9.85546875" style="55" customWidth="1"/>
    <col min="5902" max="5902" width="21.7109375" style="55" customWidth="1"/>
    <col min="5903" max="6144" width="8.85546875" style="55"/>
    <col min="6145" max="6145" width="5.5703125" style="55" customWidth="1"/>
    <col min="6146" max="6146" width="5.140625" style="55" customWidth="1"/>
    <col min="6147" max="6147" width="41.5703125" style="55" customWidth="1"/>
    <col min="6148" max="6148" width="6" style="55" customWidth="1"/>
    <col min="6149" max="6149" width="10.42578125" style="55" customWidth="1"/>
    <col min="6150" max="6150" width="11.42578125" style="55" customWidth="1"/>
    <col min="6151" max="6151" width="22.28515625" style="55" customWidth="1"/>
    <col min="6152" max="6152" width="3.7109375" style="55" customWidth="1"/>
    <col min="6153" max="6153" width="7" style="55" customWidth="1"/>
    <col min="6154" max="6154" width="41.7109375" style="55" customWidth="1"/>
    <col min="6155" max="6155" width="5.7109375" style="55" customWidth="1"/>
    <col min="6156" max="6156" width="12" style="55" customWidth="1"/>
    <col min="6157" max="6157" width="9.85546875" style="55" customWidth="1"/>
    <col min="6158" max="6158" width="21.7109375" style="55" customWidth="1"/>
    <col min="6159" max="6400" width="8.85546875" style="55"/>
    <col min="6401" max="6401" width="5.5703125" style="55" customWidth="1"/>
    <col min="6402" max="6402" width="5.140625" style="55" customWidth="1"/>
    <col min="6403" max="6403" width="41.5703125" style="55" customWidth="1"/>
    <col min="6404" max="6404" width="6" style="55" customWidth="1"/>
    <col min="6405" max="6405" width="10.42578125" style="55" customWidth="1"/>
    <col min="6406" max="6406" width="11.42578125" style="55" customWidth="1"/>
    <col min="6407" max="6407" width="22.28515625" style="55" customWidth="1"/>
    <col min="6408" max="6408" width="3.7109375" style="55" customWidth="1"/>
    <col min="6409" max="6409" width="7" style="55" customWidth="1"/>
    <col min="6410" max="6410" width="41.7109375" style="55" customWidth="1"/>
    <col min="6411" max="6411" width="5.7109375" style="55" customWidth="1"/>
    <col min="6412" max="6412" width="12" style="55" customWidth="1"/>
    <col min="6413" max="6413" width="9.85546875" style="55" customWidth="1"/>
    <col min="6414" max="6414" width="21.7109375" style="55" customWidth="1"/>
    <col min="6415" max="6656" width="8.85546875" style="55"/>
    <col min="6657" max="6657" width="5.5703125" style="55" customWidth="1"/>
    <col min="6658" max="6658" width="5.140625" style="55" customWidth="1"/>
    <col min="6659" max="6659" width="41.5703125" style="55" customWidth="1"/>
    <col min="6660" max="6660" width="6" style="55" customWidth="1"/>
    <col min="6661" max="6661" width="10.42578125" style="55" customWidth="1"/>
    <col min="6662" max="6662" width="11.42578125" style="55" customWidth="1"/>
    <col min="6663" max="6663" width="22.28515625" style="55" customWidth="1"/>
    <col min="6664" max="6664" width="3.7109375" style="55" customWidth="1"/>
    <col min="6665" max="6665" width="7" style="55" customWidth="1"/>
    <col min="6666" max="6666" width="41.7109375" style="55" customWidth="1"/>
    <col min="6667" max="6667" width="5.7109375" style="55" customWidth="1"/>
    <col min="6668" max="6668" width="12" style="55" customWidth="1"/>
    <col min="6669" max="6669" width="9.85546875" style="55" customWidth="1"/>
    <col min="6670" max="6670" width="21.7109375" style="55" customWidth="1"/>
    <col min="6671" max="6912" width="8.85546875" style="55"/>
    <col min="6913" max="6913" width="5.5703125" style="55" customWidth="1"/>
    <col min="6914" max="6914" width="5.140625" style="55" customWidth="1"/>
    <col min="6915" max="6915" width="41.5703125" style="55" customWidth="1"/>
    <col min="6916" max="6916" width="6" style="55" customWidth="1"/>
    <col min="6917" max="6917" width="10.42578125" style="55" customWidth="1"/>
    <col min="6918" max="6918" width="11.42578125" style="55" customWidth="1"/>
    <col min="6919" max="6919" width="22.28515625" style="55" customWidth="1"/>
    <col min="6920" max="6920" width="3.7109375" style="55" customWidth="1"/>
    <col min="6921" max="6921" width="7" style="55" customWidth="1"/>
    <col min="6922" max="6922" width="41.7109375" style="55" customWidth="1"/>
    <col min="6923" max="6923" width="5.7109375" style="55" customWidth="1"/>
    <col min="6924" max="6924" width="12" style="55" customWidth="1"/>
    <col min="6925" max="6925" width="9.85546875" style="55" customWidth="1"/>
    <col min="6926" max="6926" width="21.7109375" style="55" customWidth="1"/>
    <col min="6927" max="7168" width="8.85546875" style="55"/>
    <col min="7169" max="7169" width="5.5703125" style="55" customWidth="1"/>
    <col min="7170" max="7170" width="5.140625" style="55" customWidth="1"/>
    <col min="7171" max="7171" width="41.5703125" style="55" customWidth="1"/>
    <col min="7172" max="7172" width="6" style="55" customWidth="1"/>
    <col min="7173" max="7173" width="10.42578125" style="55" customWidth="1"/>
    <col min="7174" max="7174" width="11.42578125" style="55" customWidth="1"/>
    <col min="7175" max="7175" width="22.28515625" style="55" customWidth="1"/>
    <col min="7176" max="7176" width="3.7109375" style="55" customWidth="1"/>
    <col min="7177" max="7177" width="7" style="55" customWidth="1"/>
    <col min="7178" max="7178" width="41.7109375" style="55" customWidth="1"/>
    <col min="7179" max="7179" width="5.7109375" style="55" customWidth="1"/>
    <col min="7180" max="7180" width="12" style="55" customWidth="1"/>
    <col min="7181" max="7181" width="9.85546875" style="55" customWidth="1"/>
    <col min="7182" max="7182" width="21.7109375" style="55" customWidth="1"/>
    <col min="7183" max="7424" width="8.85546875" style="55"/>
    <col min="7425" max="7425" width="5.5703125" style="55" customWidth="1"/>
    <col min="7426" max="7426" width="5.140625" style="55" customWidth="1"/>
    <col min="7427" max="7427" width="41.5703125" style="55" customWidth="1"/>
    <col min="7428" max="7428" width="6" style="55" customWidth="1"/>
    <col min="7429" max="7429" width="10.42578125" style="55" customWidth="1"/>
    <col min="7430" max="7430" width="11.42578125" style="55" customWidth="1"/>
    <col min="7431" max="7431" width="22.28515625" style="55" customWidth="1"/>
    <col min="7432" max="7432" width="3.7109375" style="55" customWidth="1"/>
    <col min="7433" max="7433" width="7" style="55" customWidth="1"/>
    <col min="7434" max="7434" width="41.7109375" style="55" customWidth="1"/>
    <col min="7435" max="7435" width="5.7109375" style="55" customWidth="1"/>
    <col min="7436" max="7436" width="12" style="55" customWidth="1"/>
    <col min="7437" max="7437" width="9.85546875" style="55" customWidth="1"/>
    <col min="7438" max="7438" width="21.7109375" style="55" customWidth="1"/>
    <col min="7439" max="7680" width="8.85546875" style="55"/>
    <col min="7681" max="7681" width="5.5703125" style="55" customWidth="1"/>
    <col min="7682" max="7682" width="5.140625" style="55" customWidth="1"/>
    <col min="7683" max="7683" width="41.5703125" style="55" customWidth="1"/>
    <col min="7684" max="7684" width="6" style="55" customWidth="1"/>
    <col min="7685" max="7685" width="10.42578125" style="55" customWidth="1"/>
    <col min="7686" max="7686" width="11.42578125" style="55" customWidth="1"/>
    <col min="7687" max="7687" width="22.28515625" style="55" customWidth="1"/>
    <col min="7688" max="7688" width="3.7109375" style="55" customWidth="1"/>
    <col min="7689" max="7689" width="7" style="55" customWidth="1"/>
    <col min="7690" max="7690" width="41.7109375" style="55" customWidth="1"/>
    <col min="7691" max="7691" width="5.7109375" style="55" customWidth="1"/>
    <col min="7692" max="7692" width="12" style="55" customWidth="1"/>
    <col min="7693" max="7693" width="9.85546875" style="55" customWidth="1"/>
    <col min="7694" max="7694" width="21.7109375" style="55" customWidth="1"/>
    <col min="7695" max="7936" width="8.85546875" style="55"/>
    <col min="7937" max="7937" width="5.5703125" style="55" customWidth="1"/>
    <col min="7938" max="7938" width="5.140625" style="55" customWidth="1"/>
    <col min="7939" max="7939" width="41.5703125" style="55" customWidth="1"/>
    <col min="7940" max="7940" width="6" style="55" customWidth="1"/>
    <col min="7941" max="7941" width="10.42578125" style="55" customWidth="1"/>
    <col min="7942" max="7942" width="11.42578125" style="55" customWidth="1"/>
    <col min="7943" max="7943" width="22.28515625" style="55" customWidth="1"/>
    <col min="7944" max="7944" width="3.7109375" style="55" customWidth="1"/>
    <col min="7945" max="7945" width="7" style="55" customWidth="1"/>
    <col min="7946" max="7946" width="41.7109375" style="55" customWidth="1"/>
    <col min="7947" max="7947" width="5.7109375" style="55" customWidth="1"/>
    <col min="7948" max="7948" width="12" style="55" customWidth="1"/>
    <col min="7949" max="7949" width="9.85546875" style="55" customWidth="1"/>
    <col min="7950" max="7950" width="21.7109375" style="55" customWidth="1"/>
    <col min="7951" max="8192" width="8.85546875" style="55"/>
    <col min="8193" max="8193" width="5.5703125" style="55" customWidth="1"/>
    <col min="8194" max="8194" width="5.140625" style="55" customWidth="1"/>
    <col min="8195" max="8195" width="41.5703125" style="55" customWidth="1"/>
    <col min="8196" max="8196" width="6" style="55" customWidth="1"/>
    <col min="8197" max="8197" width="10.42578125" style="55" customWidth="1"/>
    <col min="8198" max="8198" width="11.42578125" style="55" customWidth="1"/>
    <col min="8199" max="8199" width="22.28515625" style="55" customWidth="1"/>
    <col min="8200" max="8200" width="3.7109375" style="55" customWidth="1"/>
    <col min="8201" max="8201" width="7" style="55" customWidth="1"/>
    <col min="8202" max="8202" width="41.7109375" style="55" customWidth="1"/>
    <col min="8203" max="8203" width="5.7109375" style="55" customWidth="1"/>
    <col min="8204" max="8204" width="12" style="55" customWidth="1"/>
    <col min="8205" max="8205" width="9.85546875" style="55" customWidth="1"/>
    <col min="8206" max="8206" width="21.7109375" style="55" customWidth="1"/>
    <col min="8207" max="8448" width="8.85546875" style="55"/>
    <col min="8449" max="8449" width="5.5703125" style="55" customWidth="1"/>
    <col min="8450" max="8450" width="5.140625" style="55" customWidth="1"/>
    <col min="8451" max="8451" width="41.5703125" style="55" customWidth="1"/>
    <col min="8452" max="8452" width="6" style="55" customWidth="1"/>
    <col min="8453" max="8453" width="10.42578125" style="55" customWidth="1"/>
    <col min="8454" max="8454" width="11.42578125" style="55" customWidth="1"/>
    <col min="8455" max="8455" width="22.28515625" style="55" customWidth="1"/>
    <col min="8456" max="8456" width="3.7109375" style="55" customWidth="1"/>
    <col min="8457" max="8457" width="7" style="55" customWidth="1"/>
    <col min="8458" max="8458" width="41.7109375" style="55" customWidth="1"/>
    <col min="8459" max="8459" width="5.7109375" style="55" customWidth="1"/>
    <col min="8460" max="8460" width="12" style="55" customWidth="1"/>
    <col min="8461" max="8461" width="9.85546875" style="55" customWidth="1"/>
    <col min="8462" max="8462" width="21.7109375" style="55" customWidth="1"/>
    <col min="8463" max="8704" width="8.85546875" style="55"/>
    <col min="8705" max="8705" width="5.5703125" style="55" customWidth="1"/>
    <col min="8706" max="8706" width="5.140625" style="55" customWidth="1"/>
    <col min="8707" max="8707" width="41.5703125" style="55" customWidth="1"/>
    <col min="8708" max="8708" width="6" style="55" customWidth="1"/>
    <col min="8709" max="8709" width="10.42578125" style="55" customWidth="1"/>
    <col min="8710" max="8710" width="11.42578125" style="55" customWidth="1"/>
    <col min="8711" max="8711" width="22.28515625" style="55" customWidth="1"/>
    <col min="8712" max="8712" width="3.7109375" style="55" customWidth="1"/>
    <col min="8713" max="8713" width="7" style="55" customWidth="1"/>
    <col min="8714" max="8714" width="41.7109375" style="55" customWidth="1"/>
    <col min="8715" max="8715" width="5.7109375" style="55" customWidth="1"/>
    <col min="8716" max="8716" width="12" style="55" customWidth="1"/>
    <col min="8717" max="8717" width="9.85546875" style="55" customWidth="1"/>
    <col min="8718" max="8718" width="21.7109375" style="55" customWidth="1"/>
    <col min="8719" max="8960" width="8.85546875" style="55"/>
    <col min="8961" max="8961" width="5.5703125" style="55" customWidth="1"/>
    <col min="8962" max="8962" width="5.140625" style="55" customWidth="1"/>
    <col min="8963" max="8963" width="41.5703125" style="55" customWidth="1"/>
    <col min="8964" max="8964" width="6" style="55" customWidth="1"/>
    <col min="8965" max="8965" width="10.42578125" style="55" customWidth="1"/>
    <col min="8966" max="8966" width="11.42578125" style="55" customWidth="1"/>
    <col min="8967" max="8967" width="22.28515625" style="55" customWidth="1"/>
    <col min="8968" max="8968" width="3.7109375" style="55" customWidth="1"/>
    <col min="8969" max="8969" width="7" style="55" customWidth="1"/>
    <col min="8970" max="8970" width="41.7109375" style="55" customWidth="1"/>
    <col min="8971" max="8971" width="5.7109375" style="55" customWidth="1"/>
    <col min="8972" max="8972" width="12" style="55" customWidth="1"/>
    <col min="8973" max="8973" width="9.85546875" style="55" customWidth="1"/>
    <col min="8974" max="8974" width="21.7109375" style="55" customWidth="1"/>
    <col min="8975" max="9216" width="8.85546875" style="55"/>
    <col min="9217" max="9217" width="5.5703125" style="55" customWidth="1"/>
    <col min="9218" max="9218" width="5.140625" style="55" customWidth="1"/>
    <col min="9219" max="9219" width="41.5703125" style="55" customWidth="1"/>
    <col min="9220" max="9220" width="6" style="55" customWidth="1"/>
    <col min="9221" max="9221" width="10.42578125" style="55" customWidth="1"/>
    <col min="9222" max="9222" width="11.42578125" style="55" customWidth="1"/>
    <col min="9223" max="9223" width="22.28515625" style="55" customWidth="1"/>
    <col min="9224" max="9224" width="3.7109375" style="55" customWidth="1"/>
    <col min="9225" max="9225" width="7" style="55" customWidth="1"/>
    <col min="9226" max="9226" width="41.7109375" style="55" customWidth="1"/>
    <col min="9227" max="9227" width="5.7109375" style="55" customWidth="1"/>
    <col min="9228" max="9228" width="12" style="55" customWidth="1"/>
    <col min="9229" max="9229" width="9.85546875" style="55" customWidth="1"/>
    <col min="9230" max="9230" width="21.7109375" style="55" customWidth="1"/>
    <col min="9231" max="9472" width="8.85546875" style="55"/>
    <col min="9473" max="9473" width="5.5703125" style="55" customWidth="1"/>
    <col min="9474" max="9474" width="5.140625" style="55" customWidth="1"/>
    <col min="9475" max="9475" width="41.5703125" style="55" customWidth="1"/>
    <col min="9476" max="9476" width="6" style="55" customWidth="1"/>
    <col min="9477" max="9477" width="10.42578125" style="55" customWidth="1"/>
    <col min="9478" max="9478" width="11.42578125" style="55" customWidth="1"/>
    <col min="9479" max="9479" width="22.28515625" style="55" customWidth="1"/>
    <col min="9480" max="9480" width="3.7109375" style="55" customWidth="1"/>
    <col min="9481" max="9481" width="7" style="55" customWidth="1"/>
    <col min="9482" max="9482" width="41.7109375" style="55" customWidth="1"/>
    <col min="9483" max="9483" width="5.7109375" style="55" customWidth="1"/>
    <col min="9484" max="9484" width="12" style="55" customWidth="1"/>
    <col min="9485" max="9485" width="9.85546875" style="55" customWidth="1"/>
    <col min="9486" max="9486" width="21.7109375" style="55" customWidth="1"/>
    <col min="9487" max="9728" width="8.85546875" style="55"/>
    <col min="9729" max="9729" width="5.5703125" style="55" customWidth="1"/>
    <col min="9730" max="9730" width="5.140625" style="55" customWidth="1"/>
    <col min="9731" max="9731" width="41.5703125" style="55" customWidth="1"/>
    <col min="9732" max="9732" width="6" style="55" customWidth="1"/>
    <col min="9733" max="9733" width="10.42578125" style="55" customWidth="1"/>
    <col min="9734" max="9734" width="11.42578125" style="55" customWidth="1"/>
    <col min="9735" max="9735" width="22.28515625" style="55" customWidth="1"/>
    <col min="9736" max="9736" width="3.7109375" style="55" customWidth="1"/>
    <col min="9737" max="9737" width="7" style="55" customWidth="1"/>
    <col min="9738" max="9738" width="41.7109375" style="55" customWidth="1"/>
    <col min="9739" max="9739" width="5.7109375" style="55" customWidth="1"/>
    <col min="9740" max="9740" width="12" style="55" customWidth="1"/>
    <col min="9741" max="9741" width="9.85546875" style="55" customWidth="1"/>
    <col min="9742" max="9742" width="21.7109375" style="55" customWidth="1"/>
    <col min="9743" max="9984" width="8.85546875" style="55"/>
    <col min="9985" max="9985" width="5.5703125" style="55" customWidth="1"/>
    <col min="9986" max="9986" width="5.140625" style="55" customWidth="1"/>
    <col min="9987" max="9987" width="41.5703125" style="55" customWidth="1"/>
    <col min="9988" max="9988" width="6" style="55" customWidth="1"/>
    <col min="9989" max="9989" width="10.42578125" style="55" customWidth="1"/>
    <col min="9990" max="9990" width="11.42578125" style="55" customWidth="1"/>
    <col min="9991" max="9991" width="22.28515625" style="55" customWidth="1"/>
    <col min="9992" max="9992" width="3.7109375" style="55" customWidth="1"/>
    <col min="9993" max="9993" width="7" style="55" customWidth="1"/>
    <col min="9994" max="9994" width="41.7109375" style="55" customWidth="1"/>
    <col min="9995" max="9995" width="5.7109375" style="55" customWidth="1"/>
    <col min="9996" max="9996" width="12" style="55" customWidth="1"/>
    <col min="9997" max="9997" width="9.85546875" style="55" customWidth="1"/>
    <col min="9998" max="9998" width="21.7109375" style="55" customWidth="1"/>
    <col min="9999" max="10240" width="8.85546875" style="55"/>
    <col min="10241" max="10241" width="5.5703125" style="55" customWidth="1"/>
    <col min="10242" max="10242" width="5.140625" style="55" customWidth="1"/>
    <col min="10243" max="10243" width="41.5703125" style="55" customWidth="1"/>
    <col min="10244" max="10244" width="6" style="55" customWidth="1"/>
    <col min="10245" max="10245" width="10.42578125" style="55" customWidth="1"/>
    <col min="10246" max="10246" width="11.42578125" style="55" customWidth="1"/>
    <col min="10247" max="10247" width="22.28515625" style="55" customWidth="1"/>
    <col min="10248" max="10248" width="3.7109375" style="55" customWidth="1"/>
    <col min="10249" max="10249" width="7" style="55" customWidth="1"/>
    <col min="10250" max="10250" width="41.7109375" style="55" customWidth="1"/>
    <col min="10251" max="10251" width="5.7109375" style="55" customWidth="1"/>
    <col min="10252" max="10252" width="12" style="55" customWidth="1"/>
    <col min="10253" max="10253" width="9.85546875" style="55" customWidth="1"/>
    <col min="10254" max="10254" width="21.7109375" style="55" customWidth="1"/>
    <col min="10255" max="10496" width="8.85546875" style="55"/>
    <col min="10497" max="10497" width="5.5703125" style="55" customWidth="1"/>
    <col min="10498" max="10498" width="5.140625" style="55" customWidth="1"/>
    <col min="10499" max="10499" width="41.5703125" style="55" customWidth="1"/>
    <col min="10500" max="10500" width="6" style="55" customWidth="1"/>
    <col min="10501" max="10501" width="10.42578125" style="55" customWidth="1"/>
    <col min="10502" max="10502" width="11.42578125" style="55" customWidth="1"/>
    <col min="10503" max="10503" width="22.28515625" style="55" customWidth="1"/>
    <col min="10504" max="10504" width="3.7109375" style="55" customWidth="1"/>
    <col min="10505" max="10505" width="7" style="55" customWidth="1"/>
    <col min="10506" max="10506" width="41.7109375" style="55" customWidth="1"/>
    <col min="10507" max="10507" width="5.7109375" style="55" customWidth="1"/>
    <col min="10508" max="10508" width="12" style="55" customWidth="1"/>
    <col min="10509" max="10509" width="9.85546875" style="55" customWidth="1"/>
    <col min="10510" max="10510" width="21.7109375" style="55" customWidth="1"/>
    <col min="10511" max="10752" width="8.85546875" style="55"/>
    <col min="10753" max="10753" width="5.5703125" style="55" customWidth="1"/>
    <col min="10754" max="10754" width="5.140625" style="55" customWidth="1"/>
    <col min="10755" max="10755" width="41.5703125" style="55" customWidth="1"/>
    <col min="10756" max="10756" width="6" style="55" customWidth="1"/>
    <col min="10757" max="10757" width="10.42578125" style="55" customWidth="1"/>
    <col min="10758" max="10758" width="11.42578125" style="55" customWidth="1"/>
    <col min="10759" max="10759" width="22.28515625" style="55" customWidth="1"/>
    <col min="10760" max="10760" width="3.7109375" style="55" customWidth="1"/>
    <col min="10761" max="10761" width="7" style="55" customWidth="1"/>
    <col min="10762" max="10762" width="41.7109375" style="55" customWidth="1"/>
    <col min="10763" max="10763" width="5.7109375" style="55" customWidth="1"/>
    <col min="10764" max="10764" width="12" style="55" customWidth="1"/>
    <col min="10765" max="10765" width="9.85546875" style="55" customWidth="1"/>
    <col min="10766" max="10766" width="21.7109375" style="55" customWidth="1"/>
    <col min="10767" max="11008" width="8.85546875" style="55"/>
    <col min="11009" max="11009" width="5.5703125" style="55" customWidth="1"/>
    <col min="11010" max="11010" width="5.140625" style="55" customWidth="1"/>
    <col min="11011" max="11011" width="41.5703125" style="55" customWidth="1"/>
    <col min="11012" max="11012" width="6" style="55" customWidth="1"/>
    <col min="11013" max="11013" width="10.42578125" style="55" customWidth="1"/>
    <col min="11014" max="11014" width="11.42578125" style="55" customWidth="1"/>
    <col min="11015" max="11015" width="22.28515625" style="55" customWidth="1"/>
    <col min="11016" max="11016" width="3.7109375" style="55" customWidth="1"/>
    <col min="11017" max="11017" width="7" style="55" customWidth="1"/>
    <col min="11018" max="11018" width="41.7109375" style="55" customWidth="1"/>
    <col min="11019" max="11019" width="5.7109375" style="55" customWidth="1"/>
    <col min="11020" max="11020" width="12" style="55" customWidth="1"/>
    <col min="11021" max="11021" width="9.85546875" style="55" customWidth="1"/>
    <col min="11022" max="11022" width="21.7109375" style="55" customWidth="1"/>
    <col min="11023" max="11264" width="8.85546875" style="55"/>
    <col min="11265" max="11265" width="5.5703125" style="55" customWidth="1"/>
    <col min="11266" max="11266" width="5.140625" style="55" customWidth="1"/>
    <col min="11267" max="11267" width="41.5703125" style="55" customWidth="1"/>
    <col min="11268" max="11268" width="6" style="55" customWidth="1"/>
    <col min="11269" max="11269" width="10.42578125" style="55" customWidth="1"/>
    <col min="11270" max="11270" width="11.42578125" style="55" customWidth="1"/>
    <col min="11271" max="11271" width="22.28515625" style="55" customWidth="1"/>
    <col min="11272" max="11272" width="3.7109375" style="55" customWidth="1"/>
    <col min="11273" max="11273" width="7" style="55" customWidth="1"/>
    <col min="11274" max="11274" width="41.7109375" style="55" customWidth="1"/>
    <col min="11275" max="11275" width="5.7109375" style="55" customWidth="1"/>
    <col min="11276" max="11276" width="12" style="55" customWidth="1"/>
    <col min="11277" max="11277" width="9.85546875" style="55" customWidth="1"/>
    <col min="11278" max="11278" width="21.7109375" style="55" customWidth="1"/>
    <col min="11279" max="11520" width="8.85546875" style="55"/>
    <col min="11521" max="11521" width="5.5703125" style="55" customWidth="1"/>
    <col min="11522" max="11522" width="5.140625" style="55" customWidth="1"/>
    <col min="11523" max="11523" width="41.5703125" style="55" customWidth="1"/>
    <col min="11524" max="11524" width="6" style="55" customWidth="1"/>
    <col min="11525" max="11525" width="10.42578125" style="55" customWidth="1"/>
    <col min="11526" max="11526" width="11.42578125" style="55" customWidth="1"/>
    <col min="11527" max="11527" width="22.28515625" style="55" customWidth="1"/>
    <col min="11528" max="11528" width="3.7109375" style="55" customWidth="1"/>
    <col min="11529" max="11529" width="7" style="55" customWidth="1"/>
    <col min="11530" max="11530" width="41.7109375" style="55" customWidth="1"/>
    <col min="11531" max="11531" width="5.7109375" style="55" customWidth="1"/>
    <col min="11532" max="11532" width="12" style="55" customWidth="1"/>
    <col min="11533" max="11533" width="9.85546875" style="55" customWidth="1"/>
    <col min="11534" max="11534" width="21.7109375" style="55" customWidth="1"/>
    <col min="11535" max="11776" width="8.85546875" style="55"/>
    <col min="11777" max="11777" width="5.5703125" style="55" customWidth="1"/>
    <col min="11778" max="11778" width="5.140625" style="55" customWidth="1"/>
    <col min="11779" max="11779" width="41.5703125" style="55" customWidth="1"/>
    <col min="11780" max="11780" width="6" style="55" customWidth="1"/>
    <col min="11781" max="11781" width="10.42578125" style="55" customWidth="1"/>
    <col min="11782" max="11782" width="11.42578125" style="55" customWidth="1"/>
    <col min="11783" max="11783" width="22.28515625" style="55" customWidth="1"/>
    <col min="11784" max="11784" width="3.7109375" style="55" customWidth="1"/>
    <col min="11785" max="11785" width="7" style="55" customWidth="1"/>
    <col min="11786" max="11786" width="41.7109375" style="55" customWidth="1"/>
    <col min="11787" max="11787" width="5.7109375" style="55" customWidth="1"/>
    <col min="11788" max="11788" width="12" style="55" customWidth="1"/>
    <col min="11789" max="11789" width="9.85546875" style="55" customWidth="1"/>
    <col min="11790" max="11790" width="21.7109375" style="55" customWidth="1"/>
    <col min="11791" max="12032" width="8.85546875" style="55"/>
    <col min="12033" max="12033" width="5.5703125" style="55" customWidth="1"/>
    <col min="12034" max="12034" width="5.140625" style="55" customWidth="1"/>
    <col min="12035" max="12035" width="41.5703125" style="55" customWidth="1"/>
    <col min="12036" max="12036" width="6" style="55" customWidth="1"/>
    <col min="12037" max="12037" width="10.42578125" style="55" customWidth="1"/>
    <col min="12038" max="12038" width="11.42578125" style="55" customWidth="1"/>
    <col min="12039" max="12039" width="22.28515625" style="55" customWidth="1"/>
    <col min="12040" max="12040" width="3.7109375" style="55" customWidth="1"/>
    <col min="12041" max="12041" width="7" style="55" customWidth="1"/>
    <col min="12042" max="12042" width="41.7109375" style="55" customWidth="1"/>
    <col min="12043" max="12043" width="5.7109375" style="55" customWidth="1"/>
    <col min="12044" max="12044" width="12" style="55" customWidth="1"/>
    <col min="12045" max="12045" width="9.85546875" style="55" customWidth="1"/>
    <col min="12046" max="12046" width="21.7109375" style="55" customWidth="1"/>
    <col min="12047" max="12288" width="8.85546875" style="55"/>
    <col min="12289" max="12289" width="5.5703125" style="55" customWidth="1"/>
    <col min="12290" max="12290" width="5.140625" style="55" customWidth="1"/>
    <col min="12291" max="12291" width="41.5703125" style="55" customWidth="1"/>
    <col min="12292" max="12292" width="6" style="55" customWidth="1"/>
    <col min="12293" max="12293" width="10.42578125" style="55" customWidth="1"/>
    <col min="12294" max="12294" width="11.42578125" style="55" customWidth="1"/>
    <col min="12295" max="12295" width="22.28515625" style="55" customWidth="1"/>
    <col min="12296" max="12296" width="3.7109375" style="55" customWidth="1"/>
    <col min="12297" max="12297" width="7" style="55" customWidth="1"/>
    <col min="12298" max="12298" width="41.7109375" style="55" customWidth="1"/>
    <col min="12299" max="12299" width="5.7109375" style="55" customWidth="1"/>
    <col min="12300" max="12300" width="12" style="55" customWidth="1"/>
    <col min="12301" max="12301" width="9.85546875" style="55" customWidth="1"/>
    <col min="12302" max="12302" width="21.7109375" style="55" customWidth="1"/>
    <col min="12303" max="12544" width="8.85546875" style="55"/>
    <col min="12545" max="12545" width="5.5703125" style="55" customWidth="1"/>
    <col min="12546" max="12546" width="5.140625" style="55" customWidth="1"/>
    <col min="12547" max="12547" width="41.5703125" style="55" customWidth="1"/>
    <col min="12548" max="12548" width="6" style="55" customWidth="1"/>
    <col min="12549" max="12549" width="10.42578125" style="55" customWidth="1"/>
    <col min="12550" max="12550" width="11.42578125" style="55" customWidth="1"/>
    <col min="12551" max="12551" width="22.28515625" style="55" customWidth="1"/>
    <col min="12552" max="12552" width="3.7109375" style="55" customWidth="1"/>
    <col min="12553" max="12553" width="7" style="55" customWidth="1"/>
    <col min="12554" max="12554" width="41.7109375" style="55" customWidth="1"/>
    <col min="12555" max="12555" width="5.7109375" style="55" customWidth="1"/>
    <col min="12556" max="12556" width="12" style="55" customWidth="1"/>
    <col min="12557" max="12557" width="9.85546875" style="55" customWidth="1"/>
    <col min="12558" max="12558" width="21.7109375" style="55" customWidth="1"/>
    <col min="12559" max="12800" width="8.85546875" style="55"/>
    <col min="12801" max="12801" width="5.5703125" style="55" customWidth="1"/>
    <col min="12802" max="12802" width="5.140625" style="55" customWidth="1"/>
    <col min="12803" max="12803" width="41.5703125" style="55" customWidth="1"/>
    <col min="12804" max="12804" width="6" style="55" customWidth="1"/>
    <col min="12805" max="12805" width="10.42578125" style="55" customWidth="1"/>
    <col min="12806" max="12806" width="11.42578125" style="55" customWidth="1"/>
    <col min="12807" max="12807" width="22.28515625" style="55" customWidth="1"/>
    <col min="12808" max="12808" width="3.7109375" style="55" customWidth="1"/>
    <col min="12809" max="12809" width="7" style="55" customWidth="1"/>
    <col min="12810" max="12810" width="41.7109375" style="55" customWidth="1"/>
    <col min="12811" max="12811" width="5.7109375" style="55" customWidth="1"/>
    <col min="12812" max="12812" width="12" style="55" customWidth="1"/>
    <col min="12813" max="12813" width="9.85546875" style="55" customWidth="1"/>
    <col min="12814" max="12814" width="21.7109375" style="55" customWidth="1"/>
    <col min="12815" max="13056" width="8.85546875" style="55"/>
    <col min="13057" max="13057" width="5.5703125" style="55" customWidth="1"/>
    <col min="13058" max="13058" width="5.140625" style="55" customWidth="1"/>
    <col min="13059" max="13059" width="41.5703125" style="55" customWidth="1"/>
    <col min="13060" max="13060" width="6" style="55" customWidth="1"/>
    <col min="13061" max="13061" width="10.42578125" style="55" customWidth="1"/>
    <col min="13062" max="13062" width="11.42578125" style="55" customWidth="1"/>
    <col min="13063" max="13063" width="22.28515625" style="55" customWidth="1"/>
    <col min="13064" max="13064" width="3.7109375" style="55" customWidth="1"/>
    <col min="13065" max="13065" width="7" style="55" customWidth="1"/>
    <col min="13066" max="13066" width="41.7109375" style="55" customWidth="1"/>
    <col min="13067" max="13067" width="5.7109375" style="55" customWidth="1"/>
    <col min="13068" max="13068" width="12" style="55" customWidth="1"/>
    <col min="13069" max="13069" width="9.85546875" style="55" customWidth="1"/>
    <col min="13070" max="13070" width="21.7109375" style="55" customWidth="1"/>
    <col min="13071" max="13312" width="8.85546875" style="55"/>
    <col min="13313" max="13313" width="5.5703125" style="55" customWidth="1"/>
    <col min="13314" max="13314" width="5.140625" style="55" customWidth="1"/>
    <col min="13315" max="13315" width="41.5703125" style="55" customWidth="1"/>
    <col min="13316" max="13316" width="6" style="55" customWidth="1"/>
    <col min="13317" max="13317" width="10.42578125" style="55" customWidth="1"/>
    <col min="13318" max="13318" width="11.42578125" style="55" customWidth="1"/>
    <col min="13319" max="13319" width="22.28515625" style="55" customWidth="1"/>
    <col min="13320" max="13320" width="3.7109375" style="55" customWidth="1"/>
    <col min="13321" max="13321" width="7" style="55" customWidth="1"/>
    <col min="13322" max="13322" width="41.7109375" style="55" customWidth="1"/>
    <col min="13323" max="13323" width="5.7109375" style="55" customWidth="1"/>
    <col min="13324" max="13324" width="12" style="55" customWidth="1"/>
    <col min="13325" max="13325" width="9.85546875" style="55" customWidth="1"/>
    <col min="13326" max="13326" width="21.7109375" style="55" customWidth="1"/>
    <col min="13327" max="13568" width="8.85546875" style="55"/>
    <col min="13569" max="13569" width="5.5703125" style="55" customWidth="1"/>
    <col min="13570" max="13570" width="5.140625" style="55" customWidth="1"/>
    <col min="13571" max="13571" width="41.5703125" style="55" customWidth="1"/>
    <col min="13572" max="13572" width="6" style="55" customWidth="1"/>
    <col min="13573" max="13573" width="10.42578125" style="55" customWidth="1"/>
    <col min="13574" max="13574" width="11.42578125" style="55" customWidth="1"/>
    <col min="13575" max="13575" width="22.28515625" style="55" customWidth="1"/>
    <col min="13576" max="13576" width="3.7109375" style="55" customWidth="1"/>
    <col min="13577" max="13577" width="7" style="55" customWidth="1"/>
    <col min="13578" max="13578" width="41.7109375" style="55" customWidth="1"/>
    <col min="13579" max="13579" width="5.7109375" style="55" customWidth="1"/>
    <col min="13580" max="13580" width="12" style="55" customWidth="1"/>
    <col min="13581" max="13581" width="9.85546875" style="55" customWidth="1"/>
    <col min="13582" max="13582" width="21.7109375" style="55" customWidth="1"/>
    <col min="13583" max="13824" width="8.85546875" style="55"/>
    <col min="13825" max="13825" width="5.5703125" style="55" customWidth="1"/>
    <col min="13826" max="13826" width="5.140625" style="55" customWidth="1"/>
    <col min="13827" max="13827" width="41.5703125" style="55" customWidth="1"/>
    <col min="13828" max="13828" width="6" style="55" customWidth="1"/>
    <col min="13829" max="13829" width="10.42578125" style="55" customWidth="1"/>
    <col min="13830" max="13830" width="11.42578125" style="55" customWidth="1"/>
    <col min="13831" max="13831" width="22.28515625" style="55" customWidth="1"/>
    <col min="13832" max="13832" width="3.7109375" style="55" customWidth="1"/>
    <col min="13833" max="13833" width="7" style="55" customWidth="1"/>
    <col min="13834" max="13834" width="41.7109375" style="55" customWidth="1"/>
    <col min="13835" max="13835" width="5.7109375" style="55" customWidth="1"/>
    <col min="13836" max="13836" width="12" style="55" customWidth="1"/>
    <col min="13837" max="13837" width="9.85546875" style="55" customWidth="1"/>
    <col min="13838" max="13838" width="21.7109375" style="55" customWidth="1"/>
    <col min="13839" max="14080" width="8.85546875" style="55"/>
    <col min="14081" max="14081" width="5.5703125" style="55" customWidth="1"/>
    <col min="14082" max="14082" width="5.140625" style="55" customWidth="1"/>
    <col min="14083" max="14083" width="41.5703125" style="55" customWidth="1"/>
    <col min="14084" max="14084" width="6" style="55" customWidth="1"/>
    <col min="14085" max="14085" width="10.42578125" style="55" customWidth="1"/>
    <col min="14086" max="14086" width="11.42578125" style="55" customWidth="1"/>
    <col min="14087" max="14087" width="22.28515625" style="55" customWidth="1"/>
    <col min="14088" max="14088" width="3.7109375" style="55" customWidth="1"/>
    <col min="14089" max="14089" width="7" style="55" customWidth="1"/>
    <col min="14090" max="14090" width="41.7109375" style="55" customWidth="1"/>
    <col min="14091" max="14091" width="5.7109375" style="55" customWidth="1"/>
    <col min="14092" max="14092" width="12" style="55" customWidth="1"/>
    <col min="14093" max="14093" width="9.85546875" style="55" customWidth="1"/>
    <col min="14094" max="14094" width="21.7109375" style="55" customWidth="1"/>
    <col min="14095" max="14336" width="8.85546875" style="55"/>
    <col min="14337" max="14337" width="5.5703125" style="55" customWidth="1"/>
    <col min="14338" max="14338" width="5.140625" style="55" customWidth="1"/>
    <col min="14339" max="14339" width="41.5703125" style="55" customWidth="1"/>
    <col min="14340" max="14340" width="6" style="55" customWidth="1"/>
    <col min="14341" max="14341" width="10.42578125" style="55" customWidth="1"/>
    <col min="14342" max="14342" width="11.42578125" style="55" customWidth="1"/>
    <col min="14343" max="14343" width="22.28515625" style="55" customWidth="1"/>
    <col min="14344" max="14344" width="3.7109375" style="55" customWidth="1"/>
    <col min="14345" max="14345" width="7" style="55" customWidth="1"/>
    <col min="14346" max="14346" width="41.7109375" style="55" customWidth="1"/>
    <col min="14347" max="14347" width="5.7109375" style="55" customWidth="1"/>
    <col min="14348" max="14348" width="12" style="55" customWidth="1"/>
    <col min="14349" max="14349" width="9.85546875" style="55" customWidth="1"/>
    <col min="14350" max="14350" width="21.7109375" style="55" customWidth="1"/>
    <col min="14351" max="14592" width="8.85546875" style="55"/>
    <col min="14593" max="14593" width="5.5703125" style="55" customWidth="1"/>
    <col min="14594" max="14594" width="5.140625" style="55" customWidth="1"/>
    <col min="14595" max="14595" width="41.5703125" style="55" customWidth="1"/>
    <col min="14596" max="14596" width="6" style="55" customWidth="1"/>
    <col min="14597" max="14597" width="10.42578125" style="55" customWidth="1"/>
    <col min="14598" max="14598" width="11.42578125" style="55" customWidth="1"/>
    <col min="14599" max="14599" width="22.28515625" style="55" customWidth="1"/>
    <col min="14600" max="14600" width="3.7109375" style="55" customWidth="1"/>
    <col min="14601" max="14601" width="7" style="55" customWidth="1"/>
    <col min="14602" max="14602" width="41.7109375" style="55" customWidth="1"/>
    <col min="14603" max="14603" width="5.7109375" style="55" customWidth="1"/>
    <col min="14604" max="14604" width="12" style="55" customWidth="1"/>
    <col min="14605" max="14605" width="9.85546875" style="55" customWidth="1"/>
    <col min="14606" max="14606" width="21.7109375" style="55" customWidth="1"/>
    <col min="14607" max="14848" width="8.85546875" style="55"/>
    <col min="14849" max="14849" width="5.5703125" style="55" customWidth="1"/>
    <col min="14850" max="14850" width="5.140625" style="55" customWidth="1"/>
    <col min="14851" max="14851" width="41.5703125" style="55" customWidth="1"/>
    <col min="14852" max="14852" width="6" style="55" customWidth="1"/>
    <col min="14853" max="14853" width="10.42578125" style="55" customWidth="1"/>
    <col min="14854" max="14854" width="11.42578125" style="55" customWidth="1"/>
    <col min="14855" max="14855" width="22.28515625" style="55" customWidth="1"/>
    <col min="14856" max="14856" width="3.7109375" style="55" customWidth="1"/>
    <col min="14857" max="14857" width="7" style="55" customWidth="1"/>
    <col min="14858" max="14858" width="41.7109375" style="55" customWidth="1"/>
    <col min="14859" max="14859" width="5.7109375" style="55" customWidth="1"/>
    <col min="14860" max="14860" width="12" style="55" customWidth="1"/>
    <col min="14861" max="14861" width="9.85546875" style="55" customWidth="1"/>
    <col min="14862" max="14862" width="21.7109375" style="55" customWidth="1"/>
    <col min="14863" max="15104" width="8.85546875" style="55"/>
    <col min="15105" max="15105" width="5.5703125" style="55" customWidth="1"/>
    <col min="15106" max="15106" width="5.140625" style="55" customWidth="1"/>
    <col min="15107" max="15107" width="41.5703125" style="55" customWidth="1"/>
    <col min="15108" max="15108" width="6" style="55" customWidth="1"/>
    <col min="15109" max="15109" width="10.42578125" style="55" customWidth="1"/>
    <col min="15110" max="15110" width="11.42578125" style="55" customWidth="1"/>
    <col min="15111" max="15111" width="22.28515625" style="55" customWidth="1"/>
    <col min="15112" max="15112" width="3.7109375" style="55" customWidth="1"/>
    <col min="15113" max="15113" width="7" style="55" customWidth="1"/>
    <col min="15114" max="15114" width="41.7109375" style="55" customWidth="1"/>
    <col min="15115" max="15115" width="5.7109375" style="55" customWidth="1"/>
    <col min="15116" max="15116" width="12" style="55" customWidth="1"/>
    <col min="15117" max="15117" width="9.85546875" style="55" customWidth="1"/>
    <col min="15118" max="15118" width="21.7109375" style="55" customWidth="1"/>
    <col min="15119" max="15360" width="8.85546875" style="55"/>
    <col min="15361" max="15361" width="5.5703125" style="55" customWidth="1"/>
    <col min="15362" max="15362" width="5.140625" style="55" customWidth="1"/>
    <col min="15363" max="15363" width="41.5703125" style="55" customWidth="1"/>
    <col min="15364" max="15364" width="6" style="55" customWidth="1"/>
    <col min="15365" max="15365" width="10.42578125" style="55" customWidth="1"/>
    <col min="15366" max="15366" width="11.42578125" style="55" customWidth="1"/>
    <col min="15367" max="15367" width="22.28515625" style="55" customWidth="1"/>
    <col min="15368" max="15368" width="3.7109375" style="55" customWidth="1"/>
    <col min="15369" max="15369" width="7" style="55" customWidth="1"/>
    <col min="15370" max="15370" width="41.7109375" style="55" customWidth="1"/>
    <col min="15371" max="15371" width="5.7109375" style="55" customWidth="1"/>
    <col min="15372" max="15372" width="12" style="55" customWidth="1"/>
    <col min="15373" max="15373" width="9.85546875" style="55" customWidth="1"/>
    <col min="15374" max="15374" width="21.7109375" style="55" customWidth="1"/>
    <col min="15375" max="15616" width="8.85546875" style="55"/>
    <col min="15617" max="15617" width="5.5703125" style="55" customWidth="1"/>
    <col min="15618" max="15618" width="5.140625" style="55" customWidth="1"/>
    <col min="15619" max="15619" width="41.5703125" style="55" customWidth="1"/>
    <col min="15620" max="15620" width="6" style="55" customWidth="1"/>
    <col min="15621" max="15621" width="10.42578125" style="55" customWidth="1"/>
    <col min="15622" max="15622" width="11.42578125" style="55" customWidth="1"/>
    <col min="15623" max="15623" width="22.28515625" style="55" customWidth="1"/>
    <col min="15624" max="15624" width="3.7109375" style="55" customWidth="1"/>
    <col min="15625" max="15625" width="7" style="55" customWidth="1"/>
    <col min="15626" max="15626" width="41.7109375" style="55" customWidth="1"/>
    <col min="15627" max="15627" width="5.7109375" style="55" customWidth="1"/>
    <col min="15628" max="15628" width="12" style="55" customWidth="1"/>
    <col min="15629" max="15629" width="9.85546875" style="55" customWidth="1"/>
    <col min="15630" max="15630" width="21.7109375" style="55" customWidth="1"/>
    <col min="15631" max="15872" width="8.85546875" style="55"/>
    <col min="15873" max="15873" width="5.5703125" style="55" customWidth="1"/>
    <col min="15874" max="15874" width="5.140625" style="55" customWidth="1"/>
    <col min="15875" max="15875" width="41.5703125" style="55" customWidth="1"/>
    <col min="15876" max="15876" width="6" style="55" customWidth="1"/>
    <col min="15877" max="15877" width="10.42578125" style="55" customWidth="1"/>
    <col min="15878" max="15878" width="11.42578125" style="55" customWidth="1"/>
    <col min="15879" max="15879" width="22.28515625" style="55" customWidth="1"/>
    <col min="15880" max="15880" width="3.7109375" style="55" customWidth="1"/>
    <col min="15881" max="15881" width="7" style="55" customWidth="1"/>
    <col min="15882" max="15882" width="41.7109375" style="55" customWidth="1"/>
    <col min="15883" max="15883" width="5.7109375" style="55" customWidth="1"/>
    <col min="15884" max="15884" width="12" style="55" customWidth="1"/>
    <col min="15885" max="15885" width="9.85546875" style="55" customWidth="1"/>
    <col min="15886" max="15886" width="21.7109375" style="55" customWidth="1"/>
    <col min="15887" max="16128" width="8.85546875" style="55"/>
    <col min="16129" max="16129" width="5.5703125" style="55" customWidth="1"/>
    <col min="16130" max="16130" width="5.140625" style="55" customWidth="1"/>
    <col min="16131" max="16131" width="41.5703125" style="55" customWidth="1"/>
    <col min="16132" max="16132" width="6" style="55" customWidth="1"/>
    <col min="16133" max="16133" width="10.42578125" style="55" customWidth="1"/>
    <col min="16134" max="16134" width="11.42578125" style="55" customWidth="1"/>
    <col min="16135" max="16135" width="22.28515625" style="55" customWidth="1"/>
    <col min="16136" max="16136" width="3.7109375" style="55" customWidth="1"/>
    <col min="16137" max="16137" width="7" style="55" customWidth="1"/>
    <col min="16138" max="16138" width="41.7109375" style="55" customWidth="1"/>
    <col min="16139" max="16139" width="5.7109375" style="55" customWidth="1"/>
    <col min="16140" max="16140" width="12" style="55" customWidth="1"/>
    <col min="16141" max="16141" width="9.85546875" style="55" customWidth="1"/>
    <col min="16142" max="16142" width="21.7109375" style="55" customWidth="1"/>
    <col min="16143" max="16384" width="8.85546875" style="55"/>
  </cols>
  <sheetData>
    <row r="1" spans="1:7" ht="23.25" customHeight="1">
      <c r="A1" s="108" t="s">
        <v>267</v>
      </c>
      <c r="B1" s="108"/>
      <c r="C1" s="108"/>
      <c r="D1" s="108"/>
      <c r="E1" s="108"/>
      <c r="F1" s="108"/>
      <c r="G1" s="108"/>
    </row>
    <row r="2" spans="1:7" ht="31.5" customHeight="1">
      <c r="A2" s="57"/>
      <c r="B2" s="58" t="s">
        <v>268</v>
      </c>
      <c r="C2" s="109" t="s">
        <v>271</v>
      </c>
      <c r="D2" s="109"/>
      <c r="E2" s="109"/>
      <c r="F2" s="109"/>
      <c r="G2" s="19" t="s">
        <v>270</v>
      </c>
    </row>
    <row r="3" spans="1:7" ht="18.75" customHeight="1">
      <c r="A3" s="59"/>
      <c r="B3" s="65">
        <v>1</v>
      </c>
      <c r="C3" s="110" t="s">
        <v>272</v>
      </c>
      <c r="D3" s="111"/>
      <c r="E3" s="111"/>
      <c r="F3" s="112"/>
      <c r="G3" s="60">
        <f>Архитектура!G89</f>
        <v>0</v>
      </c>
    </row>
    <row r="4" spans="1:7" ht="15.95" customHeight="1">
      <c r="A4" s="59"/>
      <c r="B4" s="65">
        <v>2</v>
      </c>
      <c r="C4" s="113" t="s">
        <v>273</v>
      </c>
      <c r="D4" s="114"/>
      <c r="E4" s="114"/>
      <c r="F4" s="115"/>
      <c r="G4" s="60">
        <f>Електрика!G47</f>
        <v>0</v>
      </c>
    </row>
    <row r="5" spans="1:7" ht="15.95" customHeight="1">
      <c r="A5" s="59"/>
      <c r="B5" s="65">
        <v>3</v>
      </c>
      <c r="C5" s="110" t="s">
        <v>274</v>
      </c>
      <c r="D5" s="111"/>
      <c r="E5" s="111"/>
      <c r="F5" s="112"/>
      <c r="G5" s="60">
        <f>Водовод!G33</f>
        <v>0</v>
      </c>
    </row>
    <row r="6" spans="1:7" ht="15.95" customHeight="1">
      <c r="A6" s="59"/>
      <c r="B6" s="65">
        <v>4</v>
      </c>
      <c r="C6" s="113" t="s">
        <v>275</v>
      </c>
      <c r="D6" s="114"/>
      <c r="E6" s="114"/>
      <c r="F6" s="115"/>
      <c r="G6" s="60">
        <f>Машинство!G46</f>
        <v>0</v>
      </c>
    </row>
    <row r="7" spans="1:7" ht="15.95" customHeight="1">
      <c r="A7" s="59"/>
      <c r="B7" s="65">
        <v>5</v>
      </c>
      <c r="C7" s="110" t="s">
        <v>280</v>
      </c>
      <c r="D7" s="111"/>
      <c r="E7" s="111"/>
      <c r="F7" s="112"/>
      <c r="G7" s="60">
        <f>Контењери!G11</f>
        <v>0</v>
      </c>
    </row>
    <row r="8" spans="1:7" ht="19.5" customHeight="1">
      <c r="A8" s="59"/>
      <c r="B8" s="61"/>
      <c r="C8" s="105" t="s">
        <v>269</v>
      </c>
      <c r="D8" s="106"/>
      <c r="E8" s="106"/>
      <c r="F8" s="107"/>
      <c r="G8" s="62">
        <f>G3+G4+G5+G6+G7</f>
        <v>0</v>
      </c>
    </row>
    <row r="9" spans="1:7" ht="15" customHeight="1">
      <c r="B9" s="64"/>
    </row>
    <row r="10" spans="1:7" ht="15">
      <c r="B10" s="64"/>
    </row>
  </sheetData>
  <sheetProtection algorithmName="SHA-512" hashValue="HWKyEglD5ZydFMXLAhZbIt0CO2lq1uczyPoGbrocSflA0VdvBnJRiQbVC1/zY4POZw+OaoaItzlaxqCPnuJB8A==" saltValue="sVUN48AQ0iJ3c869QXWuWQ==" spinCount="100000" sheet="1" objects="1" scenarios="1" selectLockedCells="1"/>
  <mergeCells count="8">
    <mergeCell ref="C8:F8"/>
    <mergeCell ref="A1:G1"/>
    <mergeCell ref="C2:F2"/>
    <mergeCell ref="C3:F3"/>
    <mergeCell ref="C4:F4"/>
    <mergeCell ref="C5:F5"/>
    <mergeCell ref="C6:F6"/>
    <mergeCell ref="C7:F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Архитектура</vt:lpstr>
      <vt:lpstr>Електрика</vt:lpstr>
      <vt:lpstr>Водовод</vt:lpstr>
      <vt:lpstr>Машинство</vt:lpstr>
      <vt:lpstr>Контењери</vt:lpstr>
      <vt:lpstr>Рекапитулар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Blagoja Nikolov</cp:lastModifiedBy>
  <dcterms:created xsi:type="dcterms:W3CDTF">2018-11-15T11:58:51Z</dcterms:created>
  <dcterms:modified xsi:type="dcterms:W3CDTF">2019-10-07T12:25:31Z</dcterms:modified>
</cp:coreProperties>
</file>