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2"/>
  </bookViews>
  <sheets>
    <sheet name="градежни работи" sheetId="1" r:id="rId1"/>
    <sheet name="водовод и канализација" sheetId="2" r:id="rId2"/>
    <sheet name="вештачки карпи" sheetId="3" r:id="rId3"/>
    <sheet name="рекапитулар" sheetId="4" r:id="rId4"/>
  </sheets>
  <definedNames/>
  <calcPr fullCalcOnLoad="1"/>
</workbook>
</file>

<file path=xl/sharedStrings.xml><?xml version="1.0" encoding="utf-8"?>
<sst xmlns="http://schemas.openxmlformats.org/spreadsheetml/2006/main" count="808" uniqueCount="551">
  <si>
    <t>Р. Бр.</t>
  </si>
  <si>
    <t>ОПИС</t>
  </si>
  <si>
    <t>Ед. Мер.</t>
  </si>
  <si>
    <t>Колич.</t>
  </si>
  <si>
    <t>Ед. Цена</t>
  </si>
  <si>
    <t>Вкупно</t>
  </si>
  <si>
    <t>ПОДГОТВИТЕЛНИ И ЗАВРШНИ РАБОТИ</t>
  </si>
  <si>
    <t>паушал</t>
  </si>
  <si>
    <t>парче</t>
  </si>
  <si>
    <r>
      <t>м</t>
    </r>
    <r>
      <rPr>
        <vertAlign val="superscript"/>
        <sz val="11"/>
        <color indexed="8"/>
        <rFont val="Arial"/>
        <family val="2"/>
      </rPr>
      <t>2</t>
    </r>
  </si>
  <si>
    <r>
      <t>м</t>
    </r>
    <r>
      <rPr>
        <vertAlign val="superscript"/>
        <sz val="11"/>
        <color indexed="8"/>
        <rFont val="Arial"/>
        <family val="2"/>
      </rPr>
      <t>1</t>
    </r>
  </si>
  <si>
    <t>1.1</t>
  </si>
  <si>
    <t>1.2</t>
  </si>
  <si>
    <t>1.4</t>
  </si>
  <si>
    <t>Набавка, транспорт и монтажа на опшивки од пластифициран челичен лим со д=0,6мм комплет со силиконирање и китирање на составите на опшивките.</t>
  </si>
  <si>
    <t>Набавка, транспорт и поставување на вертикални олуци 10/10 см, комплет со држачи за фиксирање на олукот за ѕид мин 3 на секоја вертикала.</t>
  </si>
  <si>
    <t>Предмер на работите за реконструкција на спортска сала, Крушево</t>
  </si>
  <si>
    <t>Опшивка 1  РШ=95мм</t>
  </si>
  <si>
    <t xml:space="preserve">Опшивка 2  РШ=110мм   </t>
  </si>
  <si>
    <t xml:space="preserve">Опшивка 3  РШ= 233мм   </t>
  </si>
  <si>
    <t xml:space="preserve">Опшивка 6  РШ=84мм    </t>
  </si>
  <si>
    <t xml:space="preserve">Опшивка 4  РШ= 233мм  </t>
  </si>
  <si>
    <t xml:space="preserve">Опшивка 5 РШ=290мм    </t>
  </si>
  <si>
    <t xml:space="preserve">Опшивка 8  РШ=380мм   </t>
  </si>
  <si>
    <t>Опшивка 9  РШ=300мм</t>
  </si>
  <si>
    <t>СТОЛАРСКИ И БРАВАРСКИ РАБОТИ</t>
  </si>
  <si>
    <t>2.1</t>
  </si>
  <si>
    <t>2.2</t>
  </si>
  <si>
    <t>А1 425/90</t>
  </si>
  <si>
    <t>А2 270/90</t>
  </si>
  <si>
    <t>А3 240/90</t>
  </si>
  <si>
    <t>А4 60/90</t>
  </si>
  <si>
    <t>А5190/90</t>
  </si>
  <si>
    <t>А6 60/60</t>
  </si>
  <si>
    <t>А8 200/255</t>
  </si>
  <si>
    <t>А9 545/255</t>
  </si>
  <si>
    <t>А10 200/90</t>
  </si>
  <si>
    <t>А11 545/90</t>
  </si>
  <si>
    <t>А12 270/270</t>
  </si>
  <si>
    <t>А13 160/210</t>
  </si>
  <si>
    <t>А14 110/240</t>
  </si>
  <si>
    <t>ЛИМАРСКИ РАБОТИ</t>
  </si>
  <si>
    <t>Изработка по мерка, транспорт и монтажа на еднокрилна внатрешна врата од ПВЦ 5-коморни профили на шток на ѕид со  д=10см  со исполна од ПВЦ сендвич панел д=20мм исполнет со полиуретан, заедно со потребен оков. Мерките се земаат на лице место.</t>
  </si>
  <si>
    <t>Б1 70/210</t>
  </si>
  <si>
    <t>Б2 80/210</t>
  </si>
  <si>
    <t>Б3 93/210</t>
  </si>
  <si>
    <t>Б4 130/250</t>
  </si>
  <si>
    <t>ЅИДАРСКИ РАБОТИ</t>
  </si>
  <si>
    <t>Сите ѕидарски работи да се изведат во склад со градежните норми со вклучена набавка, транспорт и вградување на материјалот и употреба на скели. Во цемите на позициите да биде вклучено и чистење и одвоз на градежниот шут од просториите, како и амортизација на алатот и основните средства како и се друго што ја формира финалната цена на секоја поединечна позиција.</t>
  </si>
  <si>
    <t>3.1</t>
  </si>
  <si>
    <t>3.2</t>
  </si>
  <si>
    <t>3.3</t>
  </si>
  <si>
    <t>3.4</t>
  </si>
  <si>
    <t>ИЗОЛАТЕРСКИ РАБОТИ</t>
  </si>
  <si>
    <t>4.1</t>
  </si>
  <si>
    <t>ПОДОПОЛАГАЧКИ РАБОТИ</t>
  </si>
  <si>
    <t>ниво 0.00</t>
  </si>
  <si>
    <t>ниво +3.04</t>
  </si>
  <si>
    <t>ниво+ 4.20</t>
  </si>
  <si>
    <t>ниво+ 5.92</t>
  </si>
  <si>
    <t>Затворање на фуга помеѓу два различни пода со алуминиумска лајсна.</t>
  </si>
  <si>
    <t>Облагање на ѕидови со керамички плочки 33/33 см на лепак со отворена фуга 3мм со исполна на водоотпорна фуг маса .</t>
  </si>
  <si>
    <t>МОЛЕРОФАРБАРСКИ РАБОТИ</t>
  </si>
  <si>
    <t>1.3</t>
  </si>
  <si>
    <t>4.2</t>
  </si>
  <si>
    <t>5.1</t>
  </si>
  <si>
    <t>5.2</t>
  </si>
  <si>
    <t>5.3</t>
  </si>
  <si>
    <t>5.4</t>
  </si>
  <si>
    <t>5.5</t>
  </si>
  <si>
    <t>5.6</t>
  </si>
  <si>
    <t>6.1</t>
  </si>
  <si>
    <t>6.2</t>
  </si>
  <si>
    <t>7.1</t>
  </si>
  <si>
    <t>3.5</t>
  </si>
  <si>
    <t>8.1</t>
  </si>
  <si>
    <t>8.2</t>
  </si>
  <si>
    <t>РЕКАПИТУЛАР</t>
  </si>
  <si>
    <t>КЕРАМИЧАРСКИ РАБОТИ</t>
  </si>
  <si>
    <t>Вкупно:</t>
  </si>
  <si>
    <t>Обележување на теренот за кошарка, одбојка со постојни ознаки.</t>
  </si>
  <si>
    <t>Заѕидување на прозори на  фасаден ѕид од лесно бетонски блокови со д=30 см</t>
  </si>
  <si>
    <t>Ѕидање на преградни ѕидови од шуплив керамички блок со д=20см во продолжен малтер 1:3:9  двострано малтерисани, се комплет</t>
  </si>
  <si>
    <t>А15 545/220</t>
  </si>
  <si>
    <t>А16 270/220</t>
  </si>
  <si>
    <t>3.6</t>
  </si>
  <si>
    <t>Изработка по мерка транспорт и монтажа на стаклени лантерни во алуминиумски профили со исполна од термопан стакло составено од 4.4.1+12+4
А17 2880/180 (лантерна)</t>
  </si>
  <si>
    <t>А18 д=150 см кружен прозор</t>
  </si>
  <si>
    <t>Изработка на хидроизолација од битуменска лепенка со d=4mm. Изолацијата се поставува на армирано бетонска плоча со претходно нанесување на прајмер за обеспрашување - Битулит. Вградувањето е со заварување по цела површина и со преклоп од 10 см во се согласно техничкиот опис.</t>
  </si>
  <si>
    <t>ниво+ 0.00</t>
  </si>
  <si>
    <t>5.7</t>
  </si>
  <si>
    <t>5.8</t>
  </si>
  <si>
    <t xml:space="preserve">Изработка и поставување на ограда за скалишнo јадрo со висина од 105 см од профили од елоксиран алуминиум. </t>
  </si>
  <si>
    <t>9.1</t>
  </si>
  <si>
    <t>10.1</t>
  </si>
  <si>
    <t>ВКУПНО</t>
  </si>
  <si>
    <t>Демонтажа на лексан поставен на лантерните на кровот, транспорт и истовар во легална депонија до 5 км.</t>
  </si>
  <si>
    <t>Демонтажа на постоечки хоризонтални и вертикални олуци со транспорт и истовар на депонија до 5 км.</t>
  </si>
  <si>
    <t>Демонтажа на паркет поставен на игралиштето, комплет со дрвената подконструкција, транспорт и истовар во легална депонија на оддалеченост до 5 км.</t>
  </si>
  <si>
    <t>Демонтажа на керамички плочки  поставен во соблекувалните и wc-ата, транспорт и истовар во легална депонија на оддалеченост не поголема од 5 км.</t>
  </si>
  <si>
    <t>Комплет демонтажа на стари прозори и врати, транспорт и истовар во легална депонија на оддалеченост не поголема од 5 км.</t>
  </si>
  <si>
    <t>Комплет набавка и местење на стаклена врата (двокрилна и еднокрилна) со фиксно надсветло со термопан зајакнато армирано или памфлекс стакло д=6мм. Прозорецот е на ПВЦ 5-коморен рам профил заедно со потребен оков и подни амортизери. Мерките да се земат на лице место.</t>
  </si>
  <si>
    <t>А19 240/160</t>
  </si>
  <si>
    <t>Изработка на прозор пд ПВЦ 5-коморни профили застаклен со термопан стакло 4+16+4мм.Мерки да се земат на лице место</t>
  </si>
  <si>
    <t>3.7</t>
  </si>
  <si>
    <t>3.8</t>
  </si>
  <si>
    <t xml:space="preserve">Изработка и поставување на ограда на ниво 3,04 со висина од 105 см од профили од елоксиран алуминиум. </t>
  </si>
  <si>
    <t>7.2</t>
  </si>
  <si>
    <t>2.3</t>
  </si>
  <si>
    <t>1.5</t>
  </si>
  <si>
    <t>Набавка, транспорт и инсталирање на опрема и инсталација за централен систем за санитарна топла вода добиена од соларни колектори со складирање на вкупна количина од 500 литри вода. Комплет со сета потребна техничка документација, атести, сертификати и слично. Опремата треба да биде од реномиран производител</t>
  </si>
  <si>
    <t>Санација на фасадни ѕидови со употреба на ексмал, репаратур малтер и епоксид за подлевање на лежишта, анкери и слично на местата каде што е потребно</t>
  </si>
  <si>
    <t>А7 130/220</t>
  </si>
  <si>
    <t>Изработка по мерка, транспорт и монтажа на двокрилна  врата за евакуација, заедно со потребен оков. Мерките се земаат на лице место.</t>
  </si>
  <si>
    <t>Набавка, транспорт, изработка и монтажа на заштина мрежа за прозори на лантерните, према проектот, исполна со универзално жичано челично пластифицирано плетиво-окца 3/3см. Ф=2.0мм фиксирана (максималнио затегната) со метални поцинкувани стеги (земена површина без отпад). Н=2м. мерки да се земат на лице место</t>
  </si>
  <si>
    <t>Сите работи се изведени во склад со градежните норми со вклучена набавка, транспорт и вградување на материјалот. Во цените на позициите да биде вклучено чистење и одвоз на градежен шут, изградба на помошни објекти, употреба на скеле и слично, како и амортизација на алатот и основните средства како и се друго што ја формира финалната цена на секоја поединечна позиција.</t>
  </si>
  <si>
    <t>Изработка на хоризонтална хидроизолација во санитарните јазли  со три премази од двокомпонентна хидроизолациона маса на цементна база (тип Хидромал флекс или еквивалент), комплет со обработка на холкери до висина на цокле.</t>
  </si>
  <si>
    <t>Набавка на материјал, транспорт и изработка на цементна кошулка д=8см армирана со мрежа од 4мм и окна од 10/10см. Мешавина на камен и агрегат 0-8мм, фракција 0-4мм не повеќе од 60% и цемент од 380 кг/м3. Кошулицата треба да биде машински израмнета до црн сјај, се комплет вклучително и 2 см XPS екструдиран полистирен и најлон кој се поставува под цементната кошулка согласно напатствијата од техничкиот опис</t>
  </si>
  <si>
    <t>Сите работи да се изведат во склад со градежните норми со вклучена набавка, транспорт и вградување на материјалот во цените на позициите да биде вклучено чистење и одвоз на градежниот шут од просториите како и амортизација на алатот и основните средства и се друго што ја формира финалната цена на секоја позиција поединечно. Во се согласно техничкиот опис за конкретните работи и напатствијата на производителот на материјалот.</t>
  </si>
  <si>
    <t>Поставување на подни керамички плочки во гардероби, туш простории, санитарии и други простории со висока фрекфенција на луѓе. Плочките треба да бидат од глазиран АНТИ-СЛИП порцелан, соодветен на намената спрема соодветен тест со димензија 19 х 56, 33 х 33, 41 х 41 или 45 х 45 цм и дебелина од 0,85см спрема соодветен тест ЕN 14411. Во се согласно техничкиот опис за керамика.
Поставувањето на плочките е со лепак C2TE  според EN 12004 на бетонска конструкција со претходно добро поставена двокомпонентна хидроизолација според EN 1504-2 на делови појачана со водоотпорна полиестерна трака (внатрешни ќошеви и споеви) во два слоја и по потреба појачана со неалкална мрежа (фиберглас, рабиц мрежа).
Фугирањето треба да биде со двокомпонента киселоотпорна епоксидна фуга според EN 13888 RG и ЕN 12004 R2T.</t>
  </si>
  <si>
    <t>Сите работи да се извадат во склад со градежните норми со вклучена набавка и вградување на материјалот и употреба на фасадно скеле. Во цените на позициите да биде вклучено и чистење и одвоз на градежниот шут, изолирање на фасадна столарија и стакло со најлон, како и амортизација на алатот и основните средства и се друго што ја формира финалната цена на секоја поединечна позиција.</t>
  </si>
  <si>
    <t>Глетовање и боење со посна боја на внатрешните површини, боја и тон по избор на инвеститорот.</t>
  </si>
  <si>
    <t>8.3</t>
  </si>
  <si>
    <t>Набавка, транспорт и поставување на држачи-халтери од топло поцинкуван флах 50.5 со должина од 40см, поставени на меѓусебно растојание од мах=50см.</t>
  </si>
  <si>
    <t>9.</t>
  </si>
  <si>
    <t>СОЛАРНИ КОЛЕКТОРИ</t>
  </si>
  <si>
    <t>Набавка транспорт и вградување на аголни лајсни на сите надворешни агли изложени на удар</t>
  </si>
  <si>
    <t>%</t>
  </si>
  <si>
    <t>В К У П Н О</t>
  </si>
  <si>
    <t>Набавка на материјал, транспорт и изработка на висококвалитетен повеќеслоен точкасто еластичен спортски ПВЦ под во ролна со дебелина од 6,20 мм и вкупна тежина 4,2 г/м², со сунгераста подлога од пена со затворени келии (CXP HD пена). Во цената да се пресметаат и сите други потребни материјали и алат за вградување како прајмер, соодветен лепак лајсни и слично. Во се согласно техничкиот опис за овој тип на работи за главниот спортски терен</t>
  </si>
  <si>
    <t>Набавка на материјал, транспорт и изработка на висококвалитетен повеќеслоен точкасто еластичен спортски ПВЦ под во ролна со дебелина од 6,00 мм и вкупна тежина 3700 г/м², со сунгераста подлога од пена со затворени келии, според Европска класификација EN 140904
Во цената да се пресметаат и сите други потребни материјали и алат за вградување како прајмер, соодветен лепак лајсни и слично. Во се согласно техничкиот опис за овој тип на работи за помошна сала за загревање и гимнастика</t>
  </si>
  <si>
    <t>Набавка траснспорт и изведба на двокомпонентна полиуретанска полусјајна боја со алифатичен изоцијанат отпорна на климатски влијанија и абразија. Покривност од 14м² за 40мµ сув нанос.  Полиуретанската боја мора да има можност да се разредува и во првиот нанос да се третира како основен премаз, прајмер и да може да се тонира во боја и тон по избор на проектантот. Во цената да се пресметаат и сите други потребни материјали и алат за вградување како прајмер, соодветен лепак лајсни и слично. Во се согласно техничкиот опис и напатсвијата на производителот на материјалот за под на трибини, скалила и коридори.</t>
  </si>
  <si>
    <t>Набавка на материјал, транспорт и поставување на хетерогена ПВЦ подна облога во плочи со оборени ивици на вертикален клик систем т.е. слободно поставувачки 100% отпорни на вода, димензии (EN 427) 17.6 x 100сm/36 x 69.6см/ 20.4 x 123.9 см; со дебелина од 5.00мм (ЕN 428) Во цената да се пресметаат и сите други потребни материјали и алат за вградување како прајмер, соодветен лепак лајсни и слично. 
Во се согласно техничкиот опис за овој тип на работи за нова фитнес сала</t>
  </si>
  <si>
    <t>Набавка на материјал, транспорт и изработка на епоксиден самоливен двокомпонентен  под без разредувач отпорен на тешки механички и хемиски влијанија резистентен на вода, масла и неоксидирачки ациди, алкали и соли кој може да се тонира по тонска палета. Огно-отпорна класификација според стандард EN 13501-1 is BFL-s1 со покривност на премаз од 0.5мм од 2м².  Продуктот треба да биде според европски стандард EN 13813 со сертификат за квалитет CE. 
Во цената да се пресметаат и сите други потребни материјали и алат за вградување како прајмер, соодветен лепак лајсни и слично. Во се согласно техничкиот опис и напатсвијата на производителот на материјалот за под во главен влезен хол за публика на ниво +4,20</t>
  </si>
  <si>
    <t>РЕКАПИТУЛАР - градежни работи</t>
  </si>
  <si>
    <t>Предмер на работите за реконструкција на спортска сала во Крушево</t>
  </si>
  <si>
    <r>
      <t xml:space="preserve">ПРЕСМЕТКА </t>
    </r>
    <r>
      <rPr>
        <b/>
        <sz val="10"/>
        <color indexed="8"/>
        <rFont val="Arial"/>
        <family val="2"/>
      </rPr>
      <t xml:space="preserve">B: </t>
    </r>
    <r>
      <rPr>
        <sz val="10"/>
        <color indexed="8"/>
        <rFont val="Arial"/>
        <family val="2"/>
      </rPr>
      <t>ВОДОВОД И КАНАЛИЗАЦИЈА</t>
    </r>
  </si>
  <si>
    <r>
      <t xml:space="preserve">B.1. </t>
    </r>
    <r>
      <rPr>
        <sz val="10"/>
        <color indexed="8"/>
        <rFont val="Arial"/>
        <family val="2"/>
      </rPr>
      <t>ВОДОВОД САНИТАРНА ВОДА</t>
    </r>
    <r>
      <rPr>
        <b/>
        <sz val="10"/>
        <color indexed="8"/>
        <rFont val="Arial"/>
        <family val="2"/>
      </rPr>
      <t xml:space="preserve">- </t>
    </r>
    <r>
      <rPr>
        <sz val="10"/>
        <color indexed="8"/>
        <rFont val="Arial"/>
        <family val="2"/>
      </rPr>
      <t>НАДВОРЕШЕН РАЗВОД</t>
    </r>
  </si>
  <si>
    <r>
      <t xml:space="preserve">B.1.1. </t>
    </r>
    <r>
      <rPr>
        <sz val="10"/>
        <color indexed="8"/>
        <rFont val="Arial"/>
        <family val="2"/>
      </rPr>
      <t>ПРИПРЕМНИ РАБОТИ</t>
    </r>
  </si>
  <si>
    <r>
      <t xml:space="preserve">
</t>
    </r>
    <r>
      <rPr>
        <sz val="10"/>
        <color indexed="8"/>
        <rFont val="Arial"/>
        <family val="2"/>
      </rPr>
      <t>Ознака</t>
    </r>
  </si>
  <si>
    <r>
      <t>Ед</t>
    </r>
    <r>
      <rPr>
        <b/>
        <sz val="10"/>
        <color indexed="8"/>
        <rFont val="Arial"/>
        <family val="2"/>
      </rPr>
      <t xml:space="preserve">.
</t>
    </r>
    <r>
      <rPr>
        <sz val="10"/>
        <color indexed="8"/>
        <rFont val="Arial"/>
        <family val="2"/>
      </rPr>
      <t>Мера</t>
    </r>
  </si>
  <si>
    <r>
      <t xml:space="preserve">
</t>
    </r>
    <r>
      <rPr>
        <sz val="10"/>
        <color indexed="8"/>
        <rFont val="Arial"/>
        <family val="2"/>
      </rPr>
      <t>Количина</t>
    </r>
  </si>
  <si>
    <r>
      <t>Ед</t>
    </r>
    <r>
      <rPr>
        <b/>
        <sz val="10"/>
        <color indexed="8"/>
        <rFont val="Arial"/>
        <family val="2"/>
      </rPr>
      <t xml:space="preserve">. </t>
    </r>
    <r>
      <rPr>
        <sz val="10"/>
        <color indexed="8"/>
        <rFont val="Arial"/>
        <family val="2"/>
      </rPr>
      <t>Цена
(Денари)</t>
    </r>
  </si>
  <si>
    <t>Вкупна
вредност (денари)</t>
  </si>
  <si>
    <t>B.1.1.1</t>
  </si>
  <si>
    <t>Обележување и исколчување на трасата</t>
  </si>
  <si>
    <t>m</t>
  </si>
  <si>
    <r>
      <t xml:space="preserve">Вкупно </t>
    </r>
    <r>
      <rPr>
        <b/>
        <sz val="10"/>
        <color indexed="8"/>
        <rFont val="Arial"/>
        <family val="2"/>
      </rPr>
      <t>B.1.1:</t>
    </r>
  </si>
  <si>
    <r>
      <t xml:space="preserve">B.1.2. </t>
    </r>
    <r>
      <rPr>
        <sz val="10"/>
        <color indexed="8"/>
        <rFont val="Arial"/>
        <family val="2"/>
      </rPr>
      <t>ПРЕТХОДНИ РАБОТИ</t>
    </r>
  </si>
  <si>
    <r>
      <t xml:space="preserve">
</t>
    </r>
    <r>
      <rPr>
        <b/>
        <sz val="10"/>
        <color indexed="8"/>
        <rFont val="Arial"/>
        <family val="2"/>
      </rPr>
      <t>B.1.2.1</t>
    </r>
  </si>
  <si>
    <t>Шлицеви за лоцирање на постоечките цевководи,
кабли и подземни инсталации, вкл. рачно ископување до длабочина од 1-2 м во присуство на овластени лица од корисниците на подземните инсталации и надзорниот орган.</t>
  </si>
  <si>
    <r>
      <t xml:space="preserve">
</t>
    </r>
    <r>
      <rPr>
        <sz val="10"/>
        <color indexed="8"/>
        <rFont val="Arial"/>
        <family val="2"/>
      </rPr>
      <t>m</t>
    </r>
    <r>
      <rPr>
        <sz val="14"/>
        <color indexed="8"/>
        <rFont val="Arial"/>
        <family val="2"/>
      </rPr>
      <t>³</t>
    </r>
  </si>
  <si>
    <r>
      <t xml:space="preserve">
</t>
    </r>
    <r>
      <rPr>
        <b/>
        <sz val="10"/>
        <color indexed="8"/>
        <rFont val="Arial"/>
        <family val="2"/>
      </rPr>
      <t>B.1.2.2</t>
    </r>
  </si>
  <si>
    <t>Сечење  и отстранување на постоечките асфалтни
слоеви со макс.дебелина до 15 cm со помош на
опрема со ротирачkи диск  за сечење, вклучувајќи и маркирање на линијата на сечење</t>
  </si>
  <si>
    <r>
      <t xml:space="preserve">
</t>
    </r>
    <r>
      <rPr>
        <sz val="10"/>
        <color indexed="8"/>
        <rFont val="Arial"/>
        <family val="2"/>
      </rPr>
      <t>m2</t>
    </r>
  </si>
  <si>
    <t>B.1.2.3</t>
  </si>
  <si>
    <t>Сечење  и отстранување на постоечките бехатонски плочки</t>
  </si>
  <si>
    <t>m2</t>
  </si>
  <si>
    <t>B.1.2.4</t>
  </si>
  <si>
    <t>Рушење на бетонски ивичњаци</t>
  </si>
  <si>
    <t>пар.</t>
  </si>
  <si>
    <r>
      <t xml:space="preserve">Вкупно </t>
    </r>
    <r>
      <rPr>
        <b/>
        <sz val="10"/>
        <color indexed="8"/>
        <rFont val="Arial"/>
        <family val="2"/>
      </rPr>
      <t>B. 1.2:</t>
    </r>
  </si>
  <si>
    <r>
      <t xml:space="preserve">B.1.3. </t>
    </r>
    <r>
      <rPr>
        <sz val="10"/>
        <color indexed="8"/>
        <rFont val="Arial"/>
        <family val="2"/>
      </rPr>
      <t>ЗЕМЈ</t>
    </r>
    <r>
      <rPr>
        <b/>
        <sz val="10"/>
        <color indexed="8"/>
        <rFont val="Arial"/>
        <family val="2"/>
      </rPr>
      <t>A</t>
    </r>
    <r>
      <rPr>
        <sz val="10"/>
        <color indexed="8"/>
        <rFont val="Arial"/>
        <family val="2"/>
      </rPr>
      <t>НИ РАБОТИ</t>
    </r>
  </si>
  <si>
    <t>Единечните цени за ископите ќе вклучуваат и утовар, транспорт, привремено складирање на ископаниот материјал, и одводнување. Покрај тоа, ќе вклучува и транспорт и депонирање на влажниот материјал кој е непогоден за пополнување ровови.</t>
  </si>
  <si>
    <r>
      <t xml:space="preserve">
</t>
    </r>
    <r>
      <rPr>
        <b/>
        <sz val="10"/>
        <color indexed="8"/>
        <rFont val="Arial"/>
        <family val="2"/>
      </rPr>
      <t>B.1.3.1</t>
    </r>
  </si>
  <si>
    <t>Машински ископ за класа на земја II и III длабочина до 2 m  и ширина на ровот 60см (70% од вкупната количина)</t>
  </si>
  <si>
    <r>
      <t xml:space="preserve">
</t>
    </r>
    <r>
      <rPr>
        <sz val="10"/>
        <color indexed="8"/>
        <rFont val="Arial"/>
        <family val="2"/>
      </rPr>
      <t>m³</t>
    </r>
  </si>
  <si>
    <t>B.1.3.2</t>
  </si>
  <si>
    <t>Рачни ископи на земја, материјал II и III категорија и ширина на ровот 60см  (30% од поз)</t>
  </si>
  <si>
    <t>m³</t>
  </si>
  <si>
    <r>
      <t xml:space="preserve">
</t>
    </r>
    <r>
      <rPr>
        <b/>
        <sz val="10"/>
        <color indexed="8"/>
        <rFont val="Arial"/>
        <family val="2"/>
      </rPr>
      <t>B.1.3.3</t>
    </r>
  </si>
  <si>
    <t>Планирање на дното на ровот, макс. отстапка: +/- 2 cm; вкл. дополнително докопување или потполнување на ровот.</t>
  </si>
  <si>
    <r>
      <t xml:space="preserve">
</t>
    </r>
    <r>
      <rPr>
        <sz val="10"/>
        <color indexed="8"/>
        <rFont val="Arial"/>
        <family val="2"/>
      </rPr>
      <t>m2</t>
    </r>
  </si>
  <si>
    <r>
      <t xml:space="preserve">
</t>
    </r>
    <r>
      <rPr>
        <b/>
        <sz val="10"/>
        <color indexed="8"/>
        <rFont val="Arial"/>
        <family val="2"/>
      </rPr>
      <t>B.1.3.4</t>
    </r>
  </si>
  <si>
    <t>Набавка, испорака, поставување и набивање на
основа од песок, фракција 0-4 мм за подлога на
цевката , со дебелина на слој d=10+D*1/10</t>
  </si>
  <si>
    <t>B.1.3.5</t>
  </si>
  <si>
    <t>Рачно затрупување на ровот со слој од 30 см над поставената цевка   со  песок, фракција 0-4 мм</t>
  </si>
  <si>
    <t>B.1.3.6</t>
  </si>
  <si>
    <t>Затрупување на ровот во слоеви  од 20-30 см со
набивање до потребна збиеност</t>
  </si>
  <si>
    <t>B.1.3.7</t>
  </si>
  <si>
    <t>Набавка, испорака,на одобрен материјал од надзорот за пополнување ровови; доколку ископаниот материјал  е непогоден за затрпување,</t>
  </si>
  <si>
    <t>B.1.3.8</t>
  </si>
  <si>
    <t>Одвезување на вишокот на земјен материјал од
локацијата, истоварување и распостилање на истиот во депонија на растојание од L=25км посочена од надзорот, зголемена за 25% поради ратсреситост</t>
  </si>
  <si>
    <r>
      <t xml:space="preserve">Вкупно </t>
    </r>
    <r>
      <rPr>
        <b/>
        <sz val="9"/>
        <color indexed="8"/>
        <rFont val="Arial"/>
        <family val="2"/>
      </rPr>
      <t>B.1.3:</t>
    </r>
  </si>
  <si>
    <r>
      <t xml:space="preserve">B.1.4. </t>
    </r>
    <r>
      <rPr>
        <sz val="9"/>
        <color indexed="8"/>
        <rFont val="Arial"/>
        <family val="2"/>
      </rPr>
      <t>ВРАЌАЊЕ ВО ПРВОБИТНА СОСТОЈБА</t>
    </r>
  </si>
  <si>
    <r>
      <t xml:space="preserve">
</t>
    </r>
    <r>
      <rPr>
        <b/>
        <sz val="10"/>
        <color indexed="8"/>
        <rFont val="Arial"/>
        <family val="2"/>
      </rPr>
      <t>B.1.4.1</t>
    </r>
  </si>
  <si>
    <t>Набавка, испорака, поставување и набивање  на
основен носив слој  од чакал  на длабина на ископан
ров , макс. Отстапување на постелката ±2 cm, модул
на деформација; Ev2 ≥100 MN/m2,</t>
  </si>
  <si>
    <r>
      <t xml:space="preserve">
</t>
    </r>
    <r>
      <rPr>
        <b/>
        <sz val="10"/>
        <color indexed="8"/>
        <rFont val="Arial"/>
        <family val="2"/>
      </rPr>
      <t>B.1.4.2</t>
    </r>
  </si>
  <si>
    <t>Набавка, транспорт и поставување и набивање на
првиот слој асфалт, со дебелина од 7cm, фракции 0-
16mm.Пред поставувањето на првиот асфалтен слој, треба да се вбризга  емулзија во неврзаниот слој  950 gr/m² (bitulit или еквивалент)</t>
  </si>
  <si>
    <r>
      <t xml:space="preserve">
</t>
    </r>
    <r>
      <rPr>
        <b/>
        <sz val="10"/>
        <color indexed="8"/>
        <rFont val="Arial"/>
        <family val="2"/>
      </rPr>
      <t>B.1.4.3</t>
    </r>
  </si>
  <si>
    <t>Набавка, транспорт, поставување и набивање на
вториот асфалтен слој, со дебелина од 5cm, фракција 0-10mm. (5.0*1.0)</t>
  </si>
  <si>
    <t>B.1.4.4</t>
  </si>
  <si>
    <t>Набавка, испорака и поставување на бехатон плочки врз претходно припремена подлога од песок д=10см</t>
  </si>
  <si>
    <r>
      <t xml:space="preserve">Вкупно </t>
    </r>
    <r>
      <rPr>
        <b/>
        <sz val="10"/>
        <color indexed="8"/>
        <rFont val="Arial"/>
        <family val="2"/>
      </rPr>
      <t>B.1.4:</t>
    </r>
  </si>
  <si>
    <r>
      <t xml:space="preserve">B.1.5. </t>
    </r>
    <r>
      <rPr>
        <sz val="10"/>
        <color indexed="8"/>
        <rFont val="Arial"/>
        <family val="2"/>
      </rPr>
      <t>МОНТАЖНИ РАБОТИ</t>
    </r>
  </si>
  <si>
    <r>
      <t xml:space="preserve">
</t>
    </r>
    <r>
      <rPr>
        <b/>
        <sz val="10"/>
        <color indexed="8"/>
        <rFont val="Arial"/>
        <family val="2"/>
      </rPr>
      <t>B.1.5.1</t>
    </r>
  </si>
  <si>
    <t>Набавка, транспорт, инсталирање, спојување,
тестирање и дезинфекција на HDPE100, РN 10 бари; вкл. инсталирање на сите фитинзи, колена,  адаптери, спојки, држачи, водилки, заштитино црево, како што е посочено во цртежите и спецификациите</t>
  </si>
  <si>
    <t>ОD32 mm</t>
  </si>
  <si>
    <t>ОD 50 mm</t>
  </si>
  <si>
    <t>Поврзување со постојна доводна цевка</t>
  </si>
  <si>
    <r>
      <t xml:space="preserve">
</t>
    </r>
    <r>
      <rPr>
        <b/>
        <sz val="10"/>
        <color indexed="8"/>
        <rFont val="Arial"/>
        <family val="2"/>
      </rPr>
      <t>B.1.5.2</t>
    </r>
  </si>
  <si>
    <t>Набавка, транспорт, инсталирање и поврзување
новата водоводна линија со постојната водоводна мрежа од било кој материјал со фитинзи и делови како што се прикажани на приложениот деталот за поврзување со постојната водоводна линија, вклучувајќи ги сите потребни работи како што е сечење, чистење и заварување.</t>
  </si>
  <si>
    <r>
      <t xml:space="preserve">
</t>
    </r>
    <r>
      <rPr>
        <sz val="10"/>
        <color indexed="8"/>
        <rFont val="Arial"/>
        <family val="2"/>
      </rPr>
      <t>пар.</t>
    </r>
  </si>
  <si>
    <t>B.1.5.3</t>
  </si>
  <si>
    <t>Посебни инсталации</t>
  </si>
  <si>
    <t>Набавка, транспорт, поставување на предупредувачка лента по целата должина на поставените линии</t>
  </si>
  <si>
    <r>
      <t xml:space="preserve">
</t>
    </r>
    <r>
      <rPr>
        <sz val="10"/>
        <color indexed="8"/>
        <rFont val="Arial"/>
        <family val="2"/>
      </rPr>
      <t>m</t>
    </r>
  </si>
  <si>
    <r>
      <t xml:space="preserve">Вкупно </t>
    </r>
    <r>
      <rPr>
        <b/>
        <sz val="10"/>
        <color indexed="8"/>
        <rFont val="Arial"/>
        <family val="2"/>
      </rPr>
      <t>B.1.5:</t>
    </r>
  </si>
  <si>
    <r>
      <t xml:space="preserve">Вкупно </t>
    </r>
    <r>
      <rPr>
        <b/>
        <sz val="10"/>
        <color indexed="8"/>
        <rFont val="Arial"/>
        <family val="2"/>
      </rPr>
      <t>B.1</t>
    </r>
  </si>
  <si>
    <r>
      <t xml:space="preserve">B.2  </t>
    </r>
    <r>
      <rPr>
        <sz val="10"/>
        <color indexed="8"/>
        <rFont val="Arial"/>
        <family val="2"/>
      </rPr>
      <t>НАДВОРЕШНА  ФЕКАЛНА И АТМОСФЕРСКА КАНАЛИЗАЦИЈА</t>
    </r>
  </si>
  <si>
    <r>
      <t xml:space="preserve">B.2.1. </t>
    </r>
    <r>
      <rPr>
        <sz val="10"/>
        <color indexed="8"/>
        <rFont val="Arial"/>
        <family val="2"/>
      </rPr>
      <t>ПРИПРЕМНИ РАБОТИ</t>
    </r>
  </si>
  <si>
    <t>B.2.1</t>
  </si>
  <si>
    <r>
      <t xml:space="preserve">Вкупно </t>
    </r>
    <r>
      <rPr>
        <b/>
        <sz val="10"/>
        <color indexed="8"/>
        <rFont val="Arial"/>
        <family val="2"/>
      </rPr>
      <t>B.2.1</t>
    </r>
  </si>
  <si>
    <r>
      <t xml:space="preserve">B.2.2  </t>
    </r>
    <r>
      <rPr>
        <sz val="10"/>
        <color indexed="8"/>
        <rFont val="Arial"/>
        <family val="2"/>
      </rPr>
      <t>ПРЕТХОДНИ РАБОТИ</t>
    </r>
  </si>
  <si>
    <r>
      <t xml:space="preserve">
</t>
    </r>
    <r>
      <rPr>
        <b/>
        <sz val="10"/>
        <color indexed="8"/>
        <rFont val="Arial"/>
        <family val="2"/>
      </rPr>
      <t>B.2.2.1</t>
    </r>
  </si>
  <si>
    <t>B.2.2.2</t>
  </si>
  <si>
    <t>Поврзување на проектираните  канализациони
вертикали  во постојнаа канализација</t>
  </si>
  <si>
    <t>парч.</t>
  </si>
  <si>
    <r>
      <t xml:space="preserve">
</t>
    </r>
    <r>
      <rPr>
        <b/>
        <sz val="10"/>
        <color indexed="8"/>
        <rFont val="Arial"/>
        <family val="2"/>
      </rPr>
      <t>B.2.2.3</t>
    </r>
  </si>
  <si>
    <t>Отстранување на постоечките бетонски шахти и одвоз на градежен шут до локација дефинирана од општина Крушево  мах. растојание L=25км</t>
  </si>
  <si>
    <r>
      <t xml:space="preserve">
</t>
    </r>
    <r>
      <rPr>
        <sz val="10"/>
        <color indexed="8"/>
        <rFont val="Arial"/>
        <family val="2"/>
      </rPr>
      <t>пауш.</t>
    </r>
  </si>
  <si>
    <t>B.2.2.4</t>
  </si>
  <si>
    <t>Отстранување на постоечките бехатон плочки и
складирање на соодветна локација</t>
  </si>
  <si>
    <t>B.2.2.5</t>
  </si>
  <si>
    <t>B.2.2.6</t>
  </si>
  <si>
    <t>Отстранување на вегетација обрасната  околу
објектот</t>
  </si>
  <si>
    <t>пауш.</t>
  </si>
  <si>
    <t>Чистење на постојна канализација пред да се поврзат санитарните јазли од објектот.</t>
  </si>
  <si>
    <r>
      <t xml:space="preserve">Вкупно </t>
    </r>
    <r>
      <rPr>
        <b/>
        <sz val="10"/>
        <color indexed="8"/>
        <rFont val="Arial"/>
        <family val="2"/>
      </rPr>
      <t>B.2.2:</t>
    </r>
  </si>
  <si>
    <r>
      <t xml:space="preserve">B.2.3. </t>
    </r>
    <r>
      <rPr>
        <sz val="10"/>
        <color indexed="8"/>
        <rFont val="Arial"/>
        <family val="2"/>
      </rPr>
      <t>ЗЕМЈЕНИ РАБОТИ</t>
    </r>
  </si>
  <si>
    <r>
      <t xml:space="preserve">
</t>
    </r>
    <r>
      <rPr>
        <b/>
        <sz val="10"/>
        <color indexed="8"/>
        <rFont val="Arial"/>
        <family val="2"/>
      </rPr>
      <t>B.2.3.1</t>
    </r>
  </si>
  <si>
    <t>Машински ископ за класа на земја II и III длабочина до 2 m  и ширина на ровот60см (70% од вкупната количина)</t>
  </si>
  <si>
    <r>
      <t xml:space="preserve">
</t>
    </r>
    <r>
      <rPr>
        <sz val="10"/>
        <color indexed="8"/>
        <rFont val="Arial"/>
        <family val="2"/>
      </rPr>
      <t>m</t>
    </r>
    <r>
      <rPr>
        <sz val="14"/>
        <color indexed="8"/>
        <rFont val="Arial"/>
        <family val="2"/>
      </rPr>
      <t>³</t>
    </r>
  </si>
  <si>
    <t>B.2.3.2</t>
  </si>
  <si>
    <r>
      <t xml:space="preserve">
</t>
    </r>
    <r>
      <rPr>
        <b/>
        <sz val="10"/>
        <color indexed="8"/>
        <rFont val="Arial"/>
        <family val="2"/>
      </rPr>
      <t>B.2.3.3</t>
    </r>
  </si>
  <si>
    <t>Планирање на дното на ровот, макс. отстапка: +/- 2 cm; вкл. Дополнително докопување или  пополнување на ровот.</t>
  </si>
  <si>
    <r>
      <t xml:space="preserve">
</t>
    </r>
    <r>
      <rPr>
        <b/>
        <sz val="10"/>
        <color indexed="8"/>
        <rFont val="Arial"/>
        <family val="2"/>
      </rPr>
      <t>B.2.3.4</t>
    </r>
  </si>
  <si>
    <t>Набавка, испорака, поставување и набивање на
основа од песок, фракција 0-4 мм за подлога на
цевката , со дебелина на слој d=10+1/D</t>
  </si>
  <si>
    <t>B.2.3.5</t>
  </si>
  <si>
    <t>Рачно затрупување на ровот со слој од 30 см над
поставената цевка   со  песок, фракција 0-4 мм</t>
  </si>
  <si>
    <t>B.2.3.6</t>
  </si>
  <si>
    <r>
      <t xml:space="preserve">
</t>
    </r>
    <r>
      <rPr>
        <b/>
        <sz val="10"/>
        <color indexed="8"/>
        <rFont val="Arial"/>
        <family val="2"/>
      </rPr>
      <t>B.2.3.7</t>
    </r>
  </si>
  <si>
    <t>Набавка, испорака,на одобрен материјал од надзорот
за пополнување ровови ; доколку ископаниот
материјал  е непогоден за затрпување,</t>
  </si>
  <si>
    <r>
      <t xml:space="preserve">
</t>
    </r>
    <r>
      <rPr>
        <b/>
        <sz val="10"/>
        <color indexed="8"/>
        <rFont val="Arial"/>
        <family val="2"/>
      </rPr>
      <t>B.2.3.8</t>
    </r>
  </si>
  <si>
    <t>Одвезување на вишокот на земјен материјал од
локацијата, истоварување и распостилање на истиот во депонија на расојание од L=25км посочена од надзорот.</t>
  </si>
  <si>
    <r>
      <t xml:space="preserve">Вкупно </t>
    </r>
    <r>
      <rPr>
        <b/>
        <sz val="10"/>
        <color indexed="8"/>
        <rFont val="Arial"/>
        <family val="2"/>
      </rPr>
      <t>B.2.3:</t>
    </r>
  </si>
  <si>
    <r>
      <t xml:space="preserve">B.2.4. </t>
    </r>
    <r>
      <rPr>
        <sz val="10"/>
        <color indexed="8"/>
        <rFont val="Arial"/>
        <family val="2"/>
      </rPr>
      <t>ВРАЌАЊЕ ВО ПРВОБИТНА СОСТОЈБА</t>
    </r>
  </si>
  <si>
    <r>
      <t xml:space="preserve">
</t>
    </r>
    <r>
      <rPr>
        <b/>
        <sz val="10"/>
        <color indexed="8"/>
        <rFont val="Arial"/>
        <family val="2"/>
      </rPr>
      <t>B.2.4.1</t>
    </r>
  </si>
  <si>
    <r>
      <t xml:space="preserve">
</t>
    </r>
    <r>
      <rPr>
        <b/>
        <sz val="10"/>
        <color indexed="8"/>
        <rFont val="Arial"/>
        <family val="2"/>
      </rPr>
      <t>B.2.4.2</t>
    </r>
  </si>
  <si>
    <r>
      <t xml:space="preserve">
</t>
    </r>
    <r>
      <rPr>
        <b/>
        <sz val="10"/>
        <color indexed="8"/>
        <rFont val="Arial"/>
        <family val="2"/>
      </rPr>
      <t>B.2.4.3</t>
    </r>
  </si>
  <si>
    <t>Набавка, испорака и поставување на бетонски
ивичњаци за враќање на ивичњаците во првична
состојба, вкл. бетонски работи</t>
  </si>
  <si>
    <r>
      <t xml:space="preserve">Вкупно </t>
    </r>
    <r>
      <rPr>
        <b/>
        <sz val="10"/>
        <color indexed="8"/>
        <rFont val="Arial"/>
        <family val="2"/>
      </rPr>
      <t>B.2.4:</t>
    </r>
  </si>
  <si>
    <r>
      <t xml:space="preserve">B.2.5. </t>
    </r>
    <r>
      <rPr>
        <sz val="10"/>
        <color indexed="8"/>
        <rFont val="Arial"/>
        <family val="2"/>
      </rPr>
      <t>МОНТАЖНИ РАБОТИ</t>
    </r>
  </si>
  <si>
    <r>
      <t xml:space="preserve">
</t>
    </r>
    <r>
      <rPr>
        <b/>
        <sz val="10"/>
        <color indexed="8"/>
        <rFont val="Arial"/>
        <family val="2"/>
      </rPr>
      <t>B.2.5.1</t>
    </r>
  </si>
  <si>
    <t>Набавка, транспорт и монтажа на полипропиленски
канализациони цевки PP SN8 , комплет со споен
материјал и гумици соодветни на дијаметарот на
цевката за надворешен развод.</t>
  </si>
  <si>
    <t>B.2.5.1.1</t>
  </si>
  <si>
    <t>OD=160 mm</t>
  </si>
  <si>
    <t>B.2.5.1.2</t>
  </si>
  <si>
    <t>OD=200 mm</t>
  </si>
  <si>
    <t>B.2.5.1.3</t>
  </si>
  <si>
    <t>OD=250 mm</t>
  </si>
  <si>
    <r>
      <t xml:space="preserve">Вкупно </t>
    </r>
    <r>
      <rPr>
        <b/>
        <sz val="10"/>
        <color indexed="8"/>
        <rFont val="Arial"/>
        <family val="2"/>
      </rPr>
      <t>B.2.5:</t>
    </r>
  </si>
  <si>
    <r>
      <t xml:space="preserve">B.2.6. </t>
    </r>
    <r>
      <rPr>
        <sz val="10"/>
        <color indexed="8"/>
        <rFont val="Arial"/>
        <family val="2"/>
      </rPr>
      <t>ТИПСКИ ОБЈЕКТИ</t>
    </r>
  </si>
  <si>
    <t>B.2.6.1</t>
  </si>
  <si>
    <t>Комплет сливни шахти (види единечен предмер)</t>
  </si>
  <si>
    <r>
      <t xml:space="preserve">Вкупно </t>
    </r>
    <r>
      <rPr>
        <b/>
        <sz val="10"/>
        <color indexed="8"/>
        <rFont val="Arial"/>
        <family val="2"/>
      </rPr>
      <t>B.2.6:</t>
    </r>
  </si>
  <si>
    <r>
      <t xml:space="preserve">Вкупно </t>
    </r>
    <r>
      <rPr>
        <b/>
        <sz val="10"/>
        <color indexed="8"/>
        <rFont val="Arial"/>
        <family val="2"/>
      </rPr>
      <t>B.2</t>
    </r>
  </si>
  <si>
    <r>
      <t>B.3.</t>
    </r>
    <r>
      <rPr>
        <sz val="10"/>
        <color indexed="8"/>
        <rFont val="Arial"/>
        <family val="2"/>
      </rPr>
      <t>ВНАТРЕШЕН ВОДОВОД И ФЕКАЛНА КАНАЛИЗАЦИЈА</t>
    </r>
  </si>
  <si>
    <t>Набавка, транспорт и монтажа на звучно изолирани полипропиленски  канализациони цевки PP) комплет со потребен број елементи за прицврстување, заптивни прстени, монтажа на противпожарни манжетни (при монтажа на истите да се почитуваат градежните регулативи и националните прописи). Профилите и должините се дадени во штранг шемите за фекална канализација. Монтажата на цевките да се изврши по пропис со предходно исчистени жлебови и поставување на гумени прстени.</t>
  </si>
  <si>
    <t>B.3.1.1</t>
  </si>
  <si>
    <t>DN50 mm</t>
  </si>
  <si>
    <t>B.3.1.2</t>
  </si>
  <si>
    <t>DN75 mm</t>
  </si>
  <si>
    <t>B.3.1.3</t>
  </si>
  <si>
    <t>DN100 mm</t>
  </si>
  <si>
    <t>B.3.1.4</t>
  </si>
  <si>
    <t>DN150 mm</t>
  </si>
  <si>
    <r>
      <t xml:space="preserve">
</t>
    </r>
    <r>
      <rPr>
        <b/>
        <sz val="10"/>
        <color indexed="8"/>
        <rFont val="Arial"/>
        <family val="2"/>
      </rPr>
      <t>B.3.1.5</t>
    </r>
  </si>
  <si>
    <t>Набавка, транспорт и монтажа на фитинзи за полипропиленски  канализациони цевки PP) комплет со заптивни прстени.</t>
  </si>
  <si>
    <t>B.3.1.5.1</t>
  </si>
  <si>
    <t>KACC45 Ø 100/100</t>
  </si>
  <si>
    <t>B.3.1.5.2</t>
  </si>
  <si>
    <t>KAC45 Ø 100/100</t>
  </si>
  <si>
    <t>B.3.1.5.3</t>
  </si>
  <si>
    <t>KAC45 Ø 100/75</t>
  </si>
  <si>
    <t>B.3.1.5.4</t>
  </si>
  <si>
    <t>KAC45 Ø 150/100</t>
  </si>
  <si>
    <t>B.3.1.5.5</t>
  </si>
  <si>
    <t>KAC45 Ø 75/75</t>
  </si>
  <si>
    <t>B.3.1.5.6</t>
  </si>
  <si>
    <t>KAC45 Ø 75/50</t>
  </si>
  <si>
    <t>B.3.1.5.7</t>
  </si>
  <si>
    <t>KAB87 Ø 100</t>
  </si>
  <si>
    <t>B.3.1.5.8</t>
  </si>
  <si>
    <t>KAB87 Ø 75</t>
  </si>
  <si>
    <t>B.3.1.5.9</t>
  </si>
  <si>
    <t>KAB87 Ø 50</t>
  </si>
  <si>
    <t>B.3.1.5.10</t>
  </si>
  <si>
    <t>KAB60 Ø75</t>
  </si>
  <si>
    <t>B.3.1.5.11</t>
  </si>
  <si>
    <t>KAB45 Ø 100</t>
  </si>
  <si>
    <t>B.3.1.5.12</t>
  </si>
  <si>
    <t>KAB45 Ø 75</t>
  </si>
  <si>
    <t>B.3.1.5.13</t>
  </si>
  <si>
    <t>KAB45 Ø 50</t>
  </si>
  <si>
    <t>B.3.1.5.14</t>
  </si>
  <si>
    <t>KAB15 Ø100</t>
  </si>
  <si>
    <t>B.3.1.5.15</t>
  </si>
  <si>
    <t>KAB60 Ø100</t>
  </si>
  <si>
    <t>B.3.1.5.16</t>
  </si>
  <si>
    <t>KAB30 Ø 100</t>
  </si>
  <si>
    <t>B.3.1.5.17</t>
  </si>
  <si>
    <t>KAR Ø 100/75</t>
  </si>
  <si>
    <t>B.3.1.5.18</t>
  </si>
  <si>
    <t>KAR Ø 150/100</t>
  </si>
  <si>
    <t>B.3.1.5.19</t>
  </si>
  <si>
    <t>KAR Ø 75/50</t>
  </si>
  <si>
    <t>B.3.1.5.20</t>
  </si>
  <si>
    <t>Набавка, транспорт и монтажа на комплет поден сливник со сифон, со квадратен капак со димензии
150/150 ос месинг или хромиран,  φ - 150</t>
  </si>
  <si>
    <r>
      <t xml:space="preserve">
</t>
    </r>
    <r>
      <rPr>
        <sz val="10"/>
        <color indexed="8"/>
        <rFont val="Arial"/>
        <family val="2"/>
      </rPr>
      <t>парче</t>
    </r>
  </si>
  <si>
    <t>B.3.1.5.21</t>
  </si>
  <si>
    <t>Чистење, испирање и испитување на
водонепропусност по сите технички прописи.</t>
  </si>
  <si>
    <r>
      <t xml:space="preserve">
</t>
    </r>
    <r>
      <rPr>
        <sz val="10"/>
        <color indexed="8"/>
        <rFont val="Arial"/>
        <family val="2"/>
      </rPr>
      <t>Пауш.</t>
    </r>
  </si>
  <si>
    <r>
      <t>Вкупно</t>
    </r>
    <r>
      <rPr>
        <b/>
        <sz val="10"/>
        <color indexed="8"/>
        <rFont val="Arial"/>
        <family val="2"/>
      </rPr>
      <t>B.3.1:</t>
    </r>
  </si>
  <si>
    <r>
      <t xml:space="preserve">B.3.2 </t>
    </r>
    <r>
      <rPr>
        <sz val="10"/>
        <color indexed="8"/>
        <rFont val="Arial"/>
        <family val="2"/>
      </rPr>
      <t>ВОДОВОДНА МРЕЖА</t>
    </r>
  </si>
  <si>
    <r>
      <t xml:space="preserve">
</t>
    </r>
    <r>
      <rPr>
        <b/>
        <sz val="10"/>
        <color indexed="8"/>
        <rFont val="Arial"/>
        <family val="2"/>
      </rPr>
      <t>B.3.2.1</t>
    </r>
  </si>
  <si>
    <t>Набавка, транспорт и монтажа на полиетиленски цевки комплет со фасонски парчина под притисок од 10 бари, за топла, ладна и повратна вода - рециркулационен систем плава и бела боја, за хоризонтални и вертикални разводи монтирани во
сите купатила. Цевките се со различни профили и
фасонски  делови  димензионирани спрема  бројот  на потрошувачите и специфицирани во проектот.
Должините се зголемени за 10 %</t>
  </si>
  <si>
    <t>B.3.2.1.1</t>
  </si>
  <si>
    <t>HDPE OD 16</t>
  </si>
  <si>
    <t>m'</t>
  </si>
  <si>
    <t>B.3.2.1.2</t>
  </si>
  <si>
    <t>HDPE OD 20</t>
  </si>
  <si>
    <t>B.3.2.1.3</t>
  </si>
  <si>
    <t>HDPE OD 25</t>
  </si>
  <si>
    <t>B.3.2.1.4</t>
  </si>
  <si>
    <t>Набавка, транспорт и монтажа на сунгераста изолација, монтирана на комплетниот развод на топла вода како и разводната мрежа на ладна вода
комплет со изолациона трака.</t>
  </si>
  <si>
    <t>B.3.2.1.5</t>
  </si>
  <si>
    <t>OD16 (8х18)</t>
  </si>
  <si>
    <t>B.3.2.1.6</t>
  </si>
  <si>
    <t>OD20 (8х22)</t>
  </si>
  <si>
    <t>B.3.2.1.7</t>
  </si>
  <si>
    <t>OD25 (8х28)</t>
  </si>
  <si>
    <r>
      <t xml:space="preserve">Вкупно </t>
    </r>
    <r>
      <rPr>
        <b/>
        <sz val="10"/>
        <color indexed="8"/>
        <rFont val="Arial"/>
        <family val="2"/>
      </rPr>
      <t>B.3.2:</t>
    </r>
  </si>
  <si>
    <r>
      <t xml:space="preserve">B.3.3. </t>
    </r>
    <r>
      <rPr>
        <sz val="10"/>
        <color indexed="8"/>
        <rFont val="Arial"/>
        <family val="2"/>
      </rPr>
      <t>САНИТАРНИ ПРЕДМЕТИ И ПРИБОР</t>
    </r>
  </si>
  <si>
    <t>B.3.3.1</t>
  </si>
  <si>
    <t>Набавка, транспорт и монтажа на  порцелански
мијалници</t>
  </si>
  <si>
    <r>
      <t xml:space="preserve">
</t>
    </r>
    <r>
      <rPr>
        <b/>
        <sz val="10"/>
        <color indexed="8"/>
        <rFont val="Arial"/>
        <family val="2"/>
      </rPr>
      <t>B.3.3.2</t>
    </r>
  </si>
  <si>
    <r>
      <t xml:space="preserve">Набавка,  транспорт и  монтажа на  порцелански   </t>
    </r>
    <r>
      <rPr>
        <b/>
        <sz val="10"/>
        <color indexed="8"/>
        <rFont val="Arial"/>
        <family val="2"/>
      </rPr>
      <t xml:space="preserve">WC </t>
    </r>
    <r>
      <rPr>
        <sz val="10"/>
        <color indexed="8"/>
        <rFont val="Arial"/>
        <family val="2"/>
      </rPr>
      <t>школки стандардна бела боја Класа "I".</t>
    </r>
  </si>
  <si>
    <r>
      <t xml:space="preserve">
</t>
    </r>
    <r>
      <rPr>
        <b/>
        <sz val="10"/>
        <color indexed="8"/>
        <rFont val="Arial"/>
        <family val="2"/>
      </rPr>
      <t>B.3.3.3</t>
    </r>
  </si>
  <si>
    <t>Набавка,  транспорт и  монтажа на   туш  кабина,
комплет со сета потребна арматура, класа "I",</t>
  </si>
  <si>
    <r>
      <t xml:space="preserve">Вкупно </t>
    </r>
    <r>
      <rPr>
        <b/>
        <sz val="10"/>
        <color indexed="8"/>
        <rFont val="Arial"/>
        <family val="2"/>
      </rPr>
      <t>B.3.3:</t>
    </r>
  </si>
  <si>
    <t>B.3.4 САНИТАРНА ГАЛАНТЕРИЈА</t>
  </si>
  <si>
    <t>B.3.4.1</t>
  </si>
  <si>
    <t>Набавка, транспорт и монтажа на сапуњери за течен сапун .</t>
  </si>
  <si>
    <t>B.3.4.2</t>
  </si>
  <si>
    <t>Набавка, транспорт и монтажа на комплет држачи за хартија</t>
  </si>
  <si>
    <t>B.3.4.3</t>
  </si>
  <si>
    <t>Набавка, транспорт и монтажа на уреди за сушење
раце.</t>
  </si>
  <si>
    <t>B.3.4.4</t>
  </si>
  <si>
    <t>Набавка, транспорт и монтажа на огледало вградено над   умивалници   по   цела   должина   во   санитарни чворови.</t>
  </si>
  <si>
    <t>B.3.4.5</t>
  </si>
  <si>
    <t>Набавка, монтажа на  држачи за хартија за бришење раце</t>
  </si>
  <si>
    <r>
      <t xml:space="preserve">Вкупно </t>
    </r>
    <r>
      <rPr>
        <b/>
        <sz val="10"/>
        <color indexed="8"/>
        <rFont val="Arial"/>
        <family val="2"/>
      </rPr>
      <t>B.3.4:</t>
    </r>
  </si>
  <si>
    <r>
      <t xml:space="preserve">Вкупно </t>
    </r>
    <r>
      <rPr>
        <b/>
        <sz val="10"/>
        <color indexed="8"/>
        <rFont val="Arial"/>
        <family val="2"/>
      </rPr>
      <t>B.3</t>
    </r>
  </si>
  <si>
    <t>ЕДИНЕЧЕН ПРЕДМЕР ЗА БЕТОНСКА СЛИВНА ШАХТА</t>
  </si>
  <si>
    <r>
      <t xml:space="preserve">
</t>
    </r>
    <r>
      <rPr>
        <sz val="10"/>
        <color indexed="8"/>
        <rFont val="Arial"/>
        <family val="2"/>
      </rPr>
      <t>Позиција</t>
    </r>
  </si>
  <si>
    <r>
      <t xml:space="preserve">
</t>
    </r>
    <r>
      <rPr>
        <sz val="10"/>
        <color indexed="8"/>
        <rFont val="Arial"/>
        <family val="2"/>
      </rPr>
      <t>ОПИС НА РАБОТИТЕ</t>
    </r>
  </si>
  <si>
    <r>
      <t xml:space="preserve">
</t>
    </r>
    <r>
      <rPr>
        <sz val="10"/>
        <color indexed="8"/>
        <rFont val="Arial"/>
        <family val="2"/>
      </rPr>
      <t>Единечна
мерка</t>
    </r>
  </si>
  <si>
    <t>Единечна
цена без
ДДВ
МКД</t>
  </si>
  <si>
    <r>
      <rPr>
        <sz val="10"/>
        <rFont val="Arial"/>
        <family val="2"/>
      </rPr>
      <t xml:space="preserve">
</t>
    </r>
    <r>
      <rPr>
        <sz val="10"/>
        <color indexed="8"/>
        <rFont val="Arial"/>
        <family val="2"/>
      </rPr>
      <t>Вкупна цена без
ДДВ   МКД</t>
    </r>
  </si>
  <si>
    <t>1</t>
  </si>
  <si>
    <t>Земјени работи</t>
  </si>
  <si>
    <t>Тесен машински ископ до 2.0 m  со подградување на ѕидовите од јамата, класа на земја II-III</t>
  </si>
  <si>
    <t xml:space="preserve">Рачни ископи на земја, материјал II и III категорија (10% of Poz  1.)  </t>
  </si>
  <si>
    <t>Планирање  и  нивелирање  на  дното  од  јамата со претходно набивање.</t>
  </si>
  <si>
    <t>Набавка, транспорт и вградување на основен тампонски слој од чакал под темелна плоча со дебелина од 20cm Модул на деформација; Ev2 ≥100 MN/m2, 0.8*0.8)*0.2</t>
  </si>
  <si>
    <t>Рачно насипување на депонирана почва од местото каде е оставена, внимателно набивање, околу ѕидовите во слоеви со дебелина од 30 cm, степен на набивање 95% DPr</t>
  </si>
  <si>
    <t>1.6</t>
  </si>
  <si>
    <t>Одвезување на вишокот на земјен материјал од локацијата, истоварување и распостилање на истиот во депонија на растојание од L=25км посочена од надзорот.</t>
  </si>
  <si>
    <t>ВКУПНО 1:</t>
  </si>
  <si>
    <t>2</t>
  </si>
  <si>
    <t>Бетонски работи</t>
  </si>
  <si>
    <t>Набавка, транспорт, поставување и набивање на мршав бетон MБ 10; со дебелина d=10sm вкл.шаловање, нега и одржување на бетонот (1.5x1.3x 0.1)</t>
  </si>
  <si>
    <t>Набавка, транспорт, поставување и набивање на бетон MБ 30 за долната  плоча; вкл. шаловање, нега и одржување на бетонот (1.5x1.3x 0.2)</t>
  </si>
  <si>
    <t>Набавка, транспорт, поставување и набивање на бетон MБ 30 за ѕидови, вкл. шаловање, нега и одржување на бетонот ((1.5x1.3)-(1.2*1.0))*1.4</t>
  </si>
  <si>
    <t>Набавка, транспорт, поставување и набивање на бетон MБ 30 за горната плоча; вкл. шаловање, нега и одржување на бетонот (1.5x1.3x 0.15)</t>
  </si>
  <si>
    <r>
      <t xml:space="preserve">ВКУПНО </t>
    </r>
    <r>
      <rPr>
        <b/>
        <sz val="10"/>
        <color indexed="8"/>
        <rFont val="Arial"/>
        <family val="2"/>
      </rPr>
      <t>2:</t>
    </r>
  </si>
  <si>
    <t>Армирачки работи</t>
  </si>
  <si>
    <t>3.1.</t>
  </si>
  <si>
    <t>Набавка, транспорт, виткање и поставување на двострано   бетонско железо ( мрежа Q188) двојно
армирана</t>
  </si>
  <si>
    <r>
      <t xml:space="preserve">
</t>
    </r>
    <r>
      <rPr>
        <sz val="10"/>
        <color indexed="8"/>
        <rFont val="Arial"/>
        <family val="2"/>
      </rPr>
      <t>kg</t>
    </r>
  </si>
  <si>
    <t>3.2.</t>
  </si>
  <si>
    <t>Поставување на качувалки, ребраст челик ф20</t>
  </si>
  <si>
    <t>парч</t>
  </si>
  <si>
    <r>
      <t xml:space="preserve">ВКУПНО </t>
    </r>
    <r>
      <rPr>
        <b/>
        <sz val="10"/>
        <color indexed="8"/>
        <rFont val="Arial"/>
        <family val="2"/>
      </rPr>
      <t>3:</t>
    </r>
  </si>
  <si>
    <t>Монтажни работи, 
бетонска цевка со должина L=1.0m I D=400mm</t>
  </si>
  <si>
    <t xml:space="preserve">Набавка, транспорт и вградување на армирано бетонска цевка со должина L=1.0m ID=400mm </t>
  </si>
  <si>
    <t xml:space="preserve">Набавка, транспорт и вградување на железна решетка - RP 511, заедно со рамка, соодветни куки за подигање, поставена на лице место и спремна за употреба </t>
  </si>
  <si>
    <t>ВКУПНО 4:</t>
  </si>
  <si>
    <t>ВКУПНО: (1+2+3+4)</t>
  </si>
  <si>
    <t>ПРЕДМЕР ЗА ИЗВЕДБА НА ДРЕНАЖА ПОД ОБЈЕКТ</t>
  </si>
  <si>
    <t>р.бр.</t>
  </si>
  <si>
    <t>Ед.мера</t>
  </si>
  <si>
    <t>колич.</t>
  </si>
  <si>
    <t>ед.цена</t>
  </si>
  <si>
    <t>вкупно</t>
  </si>
  <si>
    <t>Единечните цени за ископите ќе вклучуваат и утовар, транспорт и складирање на ископаниот материјал, и одводнување на ровот:</t>
  </si>
  <si>
    <t>Тесен рачен ископ на земја под 2.0 m длабочина, со подградување на ѕидовите од јамата, класа на земја II-III  (37*0.8*1.0)</t>
  </si>
  <si>
    <t>Планирање  и  нивелирање  на  дното  од  јамата  со претходно набивање</t>
  </si>
  <si>
    <t>Дренажа</t>
  </si>
  <si>
    <t>Набавка, транспорт, подготовка и вградување на:</t>
  </si>
  <si>
    <r>
      <t xml:space="preserve">
</t>
    </r>
    <r>
      <rPr>
        <b/>
        <sz val="10"/>
        <color indexed="8"/>
        <rFont val="Arial"/>
        <family val="2"/>
      </rPr>
      <t>2.1</t>
    </r>
  </si>
  <si>
    <t>дренажни перфорирани цевки Ø200mm во подлога од глинен слој</t>
  </si>
  <si>
    <r>
      <t xml:space="preserve">
</t>
    </r>
    <r>
      <rPr>
        <b/>
        <sz val="10"/>
        <color indexed="8"/>
        <rFont val="Arial"/>
        <family val="2"/>
      </rPr>
      <t>2.2</t>
    </r>
  </si>
  <si>
    <t>подлога од глинен слој 15цм под цевката, со косини 1:3 (0.25*0.60*37)</t>
  </si>
  <si>
    <t>филтерски материјал од 2-5 цм (0.65*0.8*37)</t>
  </si>
  <si>
    <t>2.4</t>
  </si>
  <si>
    <t>геотекстил 300g, 3.5*37</t>
  </si>
  <si>
    <t>ВКУПНО  2:</t>
  </si>
  <si>
    <t>ВКУПНО (1+2):</t>
  </si>
  <si>
    <t>ПРЕДМЕР ЗА ИЗВЕДБА НА СТРАНИЧНО ОДВОДНУВАЊЕ</t>
  </si>
  <si>
    <t>Бетонирање тротоари околу објектот МБ20 d=10 cm, со потребни дилатациони фуги, во еднострана оплата (42.0*0.6*0.1)</t>
  </si>
  <si>
    <t>Набавка, транспорт, подготовка и вградување на монтажен отворен бетонски канал 50*25цм, Л=42м, врз слој од10цм песок</t>
  </si>
  <si>
    <t>3</t>
  </si>
  <si>
    <t>Набавка, транспорт, подготовка и вградување на груба решетка пред влез во шахта</t>
  </si>
  <si>
    <t>ВКУПНО:</t>
  </si>
  <si>
    <t>ВКУПЕН РЕКАПИТУЛАР</t>
  </si>
  <si>
    <t>B.1.</t>
  </si>
  <si>
    <t>B.2.</t>
  </si>
  <si>
    <t>АТМОСФЕРСКА И ФЕКАЛНА КАНАЛИЗАЦИЈА</t>
  </si>
  <si>
    <t>B.3.</t>
  </si>
  <si>
    <t>B.4.</t>
  </si>
  <si>
    <t>ОДВОДНУВАЊЕ И ДРЕНАЖА</t>
  </si>
  <si>
    <t>ПРЕДМЕР - ПРЕСМЕТКА</t>
  </si>
  <si>
    <t>ЗА ИЗРАБОТКА НА ВЕШТАЧКИ КАРПИ ЗА КАЧУВАЊЕ</t>
  </si>
  <si>
    <t>br.</t>
  </si>
  <si>
    <t>ОПИС НА РАБОТИТЕ</t>
  </si>
  <si>
    <t>ед.мера</t>
  </si>
  <si>
    <t>количина</t>
  </si>
  <si>
    <t>I</t>
  </si>
  <si>
    <t>АРМИРАНО БЕТОНСКИ РАБОТИ - за клајмниг</t>
  </si>
  <si>
    <t>Бетонирање на фундамент за конструкција КАРПА со МБ 30 во земја</t>
  </si>
  <si>
    <t>м3</t>
  </si>
  <si>
    <r>
      <t xml:space="preserve">Набавка, транспорт и монтажа на ребрасто железо </t>
    </r>
    <r>
      <rPr>
        <sz val="11"/>
        <color indexed="8"/>
        <rFont val="Arial"/>
        <family val="2"/>
      </rPr>
      <t>RA 400/500-2</t>
    </r>
  </si>
  <si>
    <t>кг</t>
  </si>
  <si>
    <t>II</t>
  </si>
  <si>
    <t>НОСИВА КОНСТРУКЦИЈА ЗА КАРПА - за клајминг</t>
  </si>
  <si>
    <t>БРАВАРСКИ РАБОТИ</t>
  </si>
  <si>
    <t>Изработка, транспорт и монтажа на челични елементи за конструкција за 2D болдер заштитени со заштитна боја:</t>
  </si>
  <si>
    <t>III</t>
  </si>
  <si>
    <t>ГОТОВИ ЕЛЕМЕНТИ ЗА КАРПА - клајминг</t>
  </si>
  <si>
    <r>
      <t xml:space="preserve">Набавка, транспорт и поставување на ГПР рељефни триаголни панел плочи со сите потребни врзни елементи. Панелите се дебели 1 см, направени од 6 слоја мрежаста стакломат фолија, полистеринска смола и кварцен песок. Панелите да бидат во боја по избор на инвеститорот. Панелите треба да бидат тестирани според Европскиот стандард за спортско качувачки структури </t>
    </r>
    <r>
      <rPr>
        <sz val="11"/>
        <color indexed="8"/>
        <rFont val="Arial"/>
        <family val="2"/>
      </rPr>
      <t>EN 12572: 1998 Annex C</t>
    </r>
  </si>
  <si>
    <t>м2</t>
  </si>
  <si>
    <r>
      <t>Набавка, транспорт и поставување на клинови за спортско качување со носивост до 20 K</t>
    </r>
    <r>
      <rPr>
        <sz val="11"/>
        <color indexed="8"/>
        <rFont val="Arial"/>
        <family val="2"/>
      </rPr>
      <t>N</t>
    </r>
  </si>
  <si>
    <r>
      <rPr>
        <sz val="11"/>
        <color indexed="8"/>
        <rFont val="Macedonian Helv"/>
        <family val="2"/>
      </rPr>
      <t>парче.</t>
    </r>
  </si>
  <si>
    <r>
      <rPr>
        <sz val="11"/>
        <color indexed="8"/>
        <rFont val="Macedonian Helv"/>
        <family val="2"/>
      </rPr>
      <t>14</t>
    </r>
  </si>
  <si>
    <r>
      <t>Набавка, транспорт и поставување на сидриште со ланец со носивост до 20 K</t>
    </r>
    <r>
      <rPr>
        <sz val="11"/>
        <color indexed="8"/>
        <rFont val="Arial"/>
        <family val="2"/>
      </rPr>
      <t>N</t>
    </r>
  </si>
  <si>
    <r>
      <rPr>
        <sz val="11"/>
        <color indexed="8"/>
        <rFont val="Macedonian Helv"/>
        <family val="2"/>
      </rPr>
      <t>4</t>
    </r>
  </si>
  <si>
    <t>Набавка, транспорт и поставување на антиротирачки Т-форма унит матици.</t>
  </si>
  <si>
    <r>
      <rPr>
        <sz val="11"/>
        <color indexed="8"/>
        <rFont val="Macedonian Helv"/>
        <family val="2"/>
      </rPr>
      <t>80</t>
    </r>
  </si>
  <si>
    <t>Набавка, транспорт и поставување на фаќалишта ХЅ до ХL</t>
  </si>
  <si>
    <t>1 фаќалиште за рака /м2 табла</t>
  </si>
  <si>
    <t>парче.</t>
  </si>
  <si>
    <t>1 фаќалиште за нога /м2 табла</t>
  </si>
  <si>
    <t>РЕКАПИТУЛАЦИЈА ЗА КАРПА - клајминг</t>
  </si>
  <si>
    <t>АРМИРАНО БЕТОНСКИ РАБОТИ - за клајминг</t>
  </si>
  <si>
    <t>ГОТОВИ ЕЛЕМЕНТИ ЗА КАРПА - за клајминг</t>
  </si>
  <si>
    <t>IV</t>
  </si>
  <si>
    <t>НОСИВА КОНСТРУКЦИЈА ЗА КАРПИ - болдери</t>
  </si>
  <si>
    <t>Изработка, транспорт и монтажа на челични елементи за конструкција за 2D болдер 1, заштитени со заштитна боја:</t>
  </si>
  <si>
    <t>Изработка, транспорт и монтажа на челични елементи за конструкција за 2D болдер 2, заштитени со заштитна боја:</t>
  </si>
  <si>
    <t>Изработка, транспорт и монтажа на челични елементи за конструкција за 2D болдер 3, заштитени со заштитна боја:</t>
  </si>
  <si>
    <t>Изработка, транспорт и монтажа на челични елементи за конструкција за 2D болдер 4, заштитени со заштитна боја:</t>
  </si>
  <si>
    <t>V</t>
  </si>
  <si>
    <t>ГОТОВИ ЕЛЕМЕНТИ ЗА КАРПИ - болдери</t>
  </si>
  <si>
    <r>
      <t xml:space="preserve">Набавка, транспорт и поставување на ГРП рељефни триаголни панел плочи со сите потребни врзни елемнти. Панелите се дебели 1см, направени од 6 слоја мрежаста стакломат фолија, полистеринска смола и кварцен песок. Панелите да бидат во боја по избор на инвеститорот. Панелите треба да бидат тестирани според Европскиот стандард за спортско качувачки структури </t>
    </r>
    <r>
      <rPr>
        <sz val="11"/>
        <color indexed="8"/>
        <rFont val="Arial"/>
        <family val="2"/>
      </rPr>
      <t>EN 12572:1998 Annex C</t>
    </r>
  </si>
  <si>
    <r>
      <t xml:space="preserve">Набавка, транспорт и монтажа на </t>
    </r>
    <r>
      <rPr>
        <sz val="14"/>
        <color indexed="8"/>
        <rFont val="Macedonian Helv"/>
        <family val="2"/>
      </rPr>
      <t xml:space="preserve">2D </t>
    </r>
    <r>
      <rPr>
        <sz val="11"/>
        <color indexed="8"/>
        <rFont val="Macedonian Helv"/>
        <family val="2"/>
      </rPr>
      <t xml:space="preserve">внатрешен болдер ѕид за качување </t>
    </r>
    <r>
      <rPr>
        <sz val="14"/>
        <color indexed="8"/>
        <rFont val="Macedonian Helv"/>
        <family val="2"/>
      </rPr>
      <t>1:</t>
    </r>
  </si>
  <si>
    <r>
      <t xml:space="preserve">Набавка, транспорт и монтажа на </t>
    </r>
    <r>
      <rPr>
        <sz val="14"/>
        <color indexed="8"/>
        <rFont val="Macedonian Helv"/>
        <family val="2"/>
      </rPr>
      <t xml:space="preserve">2D </t>
    </r>
    <r>
      <rPr>
        <sz val="11"/>
        <color indexed="8"/>
        <rFont val="Macedonian Helv"/>
        <family val="2"/>
      </rPr>
      <t xml:space="preserve">внатрешен болдер ѕид за качување  </t>
    </r>
    <r>
      <rPr>
        <sz val="14"/>
        <color indexed="8"/>
        <rFont val="Macedonian Helv"/>
        <family val="2"/>
      </rPr>
      <t>2:</t>
    </r>
  </si>
  <si>
    <r>
      <t xml:space="preserve">Набавка, транспорт и монтажа на </t>
    </r>
    <r>
      <rPr>
        <sz val="14"/>
        <color indexed="8"/>
        <rFont val="Macedonian Helv"/>
        <family val="2"/>
      </rPr>
      <t xml:space="preserve">2D </t>
    </r>
    <r>
      <rPr>
        <sz val="11"/>
        <color indexed="8"/>
        <rFont val="Macedonian Helv"/>
        <family val="2"/>
      </rPr>
      <t xml:space="preserve">внатрешен болдер ѕид за качување  </t>
    </r>
    <r>
      <rPr>
        <sz val="14"/>
        <color indexed="8"/>
        <rFont val="Macedonian Helv"/>
        <family val="2"/>
      </rPr>
      <t>3:</t>
    </r>
  </si>
  <si>
    <r>
      <t xml:space="preserve">Набавка, транспорт и монтажа на </t>
    </r>
    <r>
      <rPr>
        <sz val="14"/>
        <color indexed="8"/>
        <rFont val="Macedonian Helv"/>
        <family val="2"/>
      </rPr>
      <t xml:space="preserve">2D </t>
    </r>
    <r>
      <rPr>
        <sz val="11"/>
        <color indexed="8"/>
        <rFont val="Macedonian Helv"/>
        <family val="2"/>
      </rPr>
      <t xml:space="preserve">внатрешен болдер ѕид за качување  </t>
    </r>
    <r>
      <rPr>
        <sz val="14"/>
        <color indexed="8"/>
        <rFont val="Macedonian Helv"/>
        <family val="2"/>
      </rPr>
      <t>4:</t>
    </r>
  </si>
  <si>
    <r>
      <rPr>
        <sz val="11"/>
        <color indexed="8"/>
        <rFont val="Macedonian Helv"/>
        <family val="2"/>
      </rPr>
      <t>130</t>
    </r>
  </si>
  <si>
    <t>Набавка,  транспорт  и  поставување  на  заштитни душеци 2,5 х 1 х 0,5</t>
  </si>
  <si>
    <r>
      <rPr>
        <sz val="11"/>
        <color indexed="8"/>
        <rFont val="Macedonian Helv"/>
        <family val="2"/>
      </rPr>
      <t>9</t>
    </r>
  </si>
  <si>
    <t>Набавка на опрема за качување</t>
  </si>
  <si>
    <t>Појаси за качување</t>
  </si>
  <si>
    <t>Јаже за качување</t>
  </si>
  <si>
    <t>Комплети за качување</t>
  </si>
  <si>
    <t>РЕКАПИТУЛАЦИЈА ЗА КАРПИ - болдери</t>
  </si>
  <si>
    <t>A</t>
  </si>
  <si>
    <t>НОСИВА КОНСТРУКЦИЈА ЗА КАРПИ - за болдери</t>
  </si>
  <si>
    <t>B</t>
  </si>
  <si>
    <t>ГОТОВИ ЕЛЕМЕНТИ ЗА КАРПИ - за болдери</t>
  </si>
  <si>
    <t>ВКУПНА РЕКАПИТУЛАЦИЈА</t>
  </si>
  <si>
    <t>КАРПА - клајминг</t>
  </si>
  <si>
    <t>КАРПИ - - болдери</t>
  </si>
  <si>
    <t>Сончев колектор - селективен 2.5m2</t>
  </si>
  <si>
    <t>Циркулациона пумпа 25 - 40</t>
  </si>
  <si>
    <t>Топчест  вентил со хол.ф1/2</t>
  </si>
  <si>
    <t>Термоманометар</t>
  </si>
  <si>
    <t>Сигурносен вентил callefi 6 бари</t>
  </si>
  <si>
    <t>Котелска славина ф1/2</t>
  </si>
  <si>
    <t>Експанзиони сад 35 lit</t>
  </si>
  <si>
    <t>Бакарна цевка ф22</t>
  </si>
  <si>
    <t>м1</t>
  </si>
  <si>
    <t>Споен материјал  50% од поз.8</t>
  </si>
  <si>
    <t>Сунѓереста изолација ф22</t>
  </si>
  <si>
    <t>Термомотор,термостатски вентил херц</t>
  </si>
  <si>
    <t>Бојлер 500 лит</t>
  </si>
  <si>
    <t>Автоматика за соларно</t>
  </si>
  <si>
    <t>Антифриз за солар</t>
  </si>
  <si>
    <t>л</t>
  </si>
  <si>
    <t>Челична конструкција</t>
  </si>
  <si>
    <t>пау</t>
  </si>
  <si>
    <t>Монтажа на сончев систем</t>
  </si>
  <si>
    <t>9,2</t>
  </si>
  <si>
    <t>9.3</t>
  </si>
  <si>
    <t>9.4</t>
  </si>
  <si>
    <t>9.5</t>
  </si>
  <si>
    <t>9.6</t>
  </si>
  <si>
    <t>9.7</t>
  </si>
  <si>
    <t>9.8</t>
  </si>
  <si>
    <t>9.9</t>
  </si>
  <si>
    <t>9.10</t>
  </si>
  <si>
    <t>9.11</t>
  </si>
  <si>
    <t>9.12</t>
  </si>
  <si>
    <t>9.13</t>
  </si>
  <si>
    <t>9.14</t>
  </si>
  <si>
    <t>9.15</t>
  </si>
  <si>
    <t>9.16</t>
  </si>
  <si>
    <t>НЕПРЕДВИДЕНИ РАБОТИ</t>
  </si>
  <si>
    <t xml:space="preserve">Се пресметува 5% од сите градежни и градежно занаетчиски работи </t>
  </si>
  <si>
    <r>
      <t xml:space="preserve">B.3.1. </t>
    </r>
    <r>
      <rPr>
        <sz val="10"/>
        <color indexed="8"/>
        <rFont val="Arial"/>
        <family val="2"/>
      </rPr>
      <t xml:space="preserve">ФЕКАЛНА КАНАЛИЗАЦИОНА МРЕЖА </t>
    </r>
    <r>
      <rPr>
        <b/>
        <sz val="10"/>
        <color indexed="8"/>
        <rFont val="Arial"/>
        <family val="2"/>
      </rPr>
      <t xml:space="preserve">- </t>
    </r>
    <r>
      <rPr>
        <sz val="10"/>
        <color indexed="8"/>
        <rFont val="Arial"/>
        <family val="2"/>
      </rPr>
      <t>МОНТАЖНИ РАБОТИ</t>
    </r>
  </si>
  <si>
    <r>
      <t>ВОДОВОД САНИТАРНА ВОДА</t>
    </r>
    <r>
      <rPr>
        <b/>
        <sz val="11"/>
        <color indexed="8"/>
        <rFont val="Arial"/>
        <family val="2"/>
      </rPr>
      <t xml:space="preserve">- </t>
    </r>
    <r>
      <rPr>
        <sz val="11"/>
        <color indexed="8"/>
        <rFont val="Arial"/>
        <family val="2"/>
      </rPr>
      <t>НАДВОРЕШЕН РАЗВОД</t>
    </r>
  </si>
  <si>
    <r>
      <t xml:space="preserve">ВОДОВОД И КАНАЛИЗАЦИЈА </t>
    </r>
    <r>
      <rPr>
        <b/>
        <sz val="11"/>
        <color indexed="8"/>
        <rFont val="Arial"/>
        <family val="2"/>
      </rPr>
      <t xml:space="preserve">- </t>
    </r>
    <r>
      <rPr>
        <sz val="11"/>
        <color indexed="8"/>
        <rFont val="Arial"/>
        <family val="2"/>
      </rPr>
      <t>ВНАТРЕШЕН РАЗВОД</t>
    </r>
  </si>
  <si>
    <r>
      <t xml:space="preserve">ВКУПНА СУМА </t>
    </r>
    <r>
      <rPr>
        <b/>
        <sz val="11"/>
        <color indexed="8"/>
        <rFont val="Arial"/>
        <family val="2"/>
      </rPr>
      <t>:</t>
    </r>
  </si>
  <si>
    <t>В.5.</t>
  </si>
  <si>
    <t>1.</t>
  </si>
  <si>
    <t>ГРАДЕЖНИ РАБОТИ</t>
  </si>
  <si>
    <t>ВОДОВОД И КАНАЛИЗАЦИЈА</t>
  </si>
  <si>
    <t>ВЕШТАЧКИ КАРПИ</t>
  </si>
  <si>
    <t>2.</t>
  </si>
  <si>
    <t>3.</t>
  </si>
  <si>
    <r>
      <t xml:space="preserve">ВКУПНО </t>
    </r>
    <r>
      <rPr>
        <b/>
        <sz val="11"/>
        <color indexed="8"/>
        <rFont val="Arial"/>
        <family val="2"/>
      </rPr>
      <t>1:</t>
    </r>
  </si>
  <si>
    <r>
      <t xml:space="preserve">
</t>
    </r>
    <r>
      <rPr>
        <sz val="11"/>
        <color indexed="8"/>
        <rFont val="Arial"/>
        <family val="2"/>
      </rPr>
      <t>m³</t>
    </r>
  </si>
  <si>
    <r>
      <t xml:space="preserve">
</t>
    </r>
    <r>
      <rPr>
        <sz val="11"/>
        <color indexed="8"/>
        <rFont val="Arial"/>
        <family val="2"/>
      </rPr>
      <t>m'</t>
    </r>
  </si>
  <si>
    <r>
      <t xml:space="preserve">
</t>
    </r>
    <r>
      <rPr>
        <sz val="11"/>
        <color indexed="8"/>
        <rFont val="Arial"/>
        <family val="2"/>
      </rPr>
      <t>ОПИС НА РАБОТИТЕ</t>
    </r>
  </si>
  <si>
    <r>
      <t xml:space="preserve">
</t>
    </r>
    <r>
      <rPr>
        <sz val="11"/>
        <color indexed="8"/>
        <rFont val="Arial"/>
        <family val="2"/>
      </rPr>
      <t>Единечна
мерка</t>
    </r>
  </si>
  <si>
    <r>
      <t xml:space="preserve">
</t>
    </r>
    <r>
      <rPr>
        <sz val="11"/>
        <color indexed="8"/>
        <rFont val="Arial"/>
        <family val="2"/>
      </rPr>
      <t>Количина</t>
    </r>
  </si>
  <si>
    <r>
      <t xml:space="preserve">
</t>
    </r>
    <r>
      <rPr>
        <sz val="11"/>
        <color indexed="8"/>
        <rFont val="Arial"/>
        <family val="2"/>
      </rPr>
      <t>Вкупна цена без
ДДВ   МКД</t>
    </r>
  </si>
  <si>
    <r>
      <t xml:space="preserve">
</t>
    </r>
    <r>
      <rPr>
        <sz val="11"/>
        <color indexed="8"/>
        <rFont val="Arial"/>
        <family val="2"/>
      </rPr>
      <t>m2</t>
    </r>
  </si>
  <si>
    <r>
      <t xml:space="preserve">
</t>
    </r>
    <r>
      <rPr>
        <sz val="11"/>
        <color indexed="8"/>
        <rFont val="Arial"/>
        <family val="2"/>
      </rPr>
      <t>парче</t>
    </r>
  </si>
</sst>
</file>

<file path=xl/styles.xml><?xml version="1.0" encoding="utf-8"?>
<styleSheet xmlns="http://schemas.openxmlformats.org/spreadsheetml/2006/main">
  <numFmts count="40">
    <numFmt numFmtId="5" formatCode="#,##0\ &quot;ден.&quot;;\-#,##0\ &quot;ден.&quot;"/>
    <numFmt numFmtId="6" formatCode="#,##0\ &quot;ден.&quot;;[Red]\-#,##0\ &quot;ден.&quot;"/>
    <numFmt numFmtId="7" formatCode="#,##0.00\ &quot;ден.&quot;;\-#,##0.00\ &quot;ден.&quot;"/>
    <numFmt numFmtId="8" formatCode="#,##0.00\ &quot;ден.&quot;;[Red]\-#,##0.00\ &quot;ден.&quot;"/>
    <numFmt numFmtId="42" formatCode="_-* #,##0\ &quot;ден.&quot;_-;\-* #,##0\ &quot;ден.&quot;_-;_-* &quot;-&quot;\ &quot;ден.&quot;_-;_-@_-"/>
    <numFmt numFmtId="41" formatCode="_-* #,##0\ _д_е_н_._-;\-* #,##0\ _д_е_н_._-;_-* &quot;-&quot;\ _д_е_н_._-;_-@_-"/>
    <numFmt numFmtId="44" formatCode="_-* #,##0.00\ &quot;ден.&quot;_-;\-* #,##0.00\ &quot;ден.&quot;_-;_-* &quot;-&quot;??\ &quot;ден.&quot;_-;_-@_-"/>
    <numFmt numFmtId="43" formatCode="_-* #,##0.00\ _д_е_н_._-;\-* #,##0.00\ _д_е_н_._-;_-* &quot;-&quot;??\ _д_е_н_._-;_-@_-"/>
    <numFmt numFmtId="164" formatCode="#,##0\ &quot;ден&quot;;\-#,##0\ &quot;ден&quot;"/>
    <numFmt numFmtId="165" formatCode="#,##0\ &quot;ден&quot;;[Red]\-#,##0\ &quot;ден&quot;"/>
    <numFmt numFmtId="166" formatCode="#,##0.00\ &quot;ден&quot;;\-#,##0.00\ &quot;ден&quot;"/>
    <numFmt numFmtId="167" formatCode="#,##0.00\ &quot;ден&quot;;[Red]\-#,##0.00\ &quot;ден&quot;"/>
    <numFmt numFmtId="168" formatCode="_-* #,##0\ &quot;ден&quot;_-;\-* #,##0\ &quot;ден&quot;_-;_-* &quot;-&quot;\ &quot;ден&quot;_-;_-@_-"/>
    <numFmt numFmtId="169" formatCode="_-* #,##0\ _д_е_н_-;\-* #,##0\ _д_е_н_-;_-* &quot;-&quot;\ _д_е_н_-;_-@_-"/>
    <numFmt numFmtId="170" formatCode="_-* #,##0.00\ &quot;ден&quot;_-;\-* #,##0.00\ &quot;ден&quot;_-;_-* &quot;-&quot;??\ &quot;ден&quot;_-;_-@_-"/>
    <numFmt numFmtId="171" formatCode="_-* #,##0.00\ _д_е_н_-;\-* #,##0.00\ _д_е_н_-;_-* &quot;-&quot;??\ _д_е_н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409]dddd\,\ mmmm\ dd\,\ yyyy"/>
    <numFmt numFmtId="181" formatCode="[$-409]h:mm:ss\ AM/PM"/>
    <numFmt numFmtId="182" formatCode="[$-42F]dddd\,\ dd\ mmmm\ yyyy"/>
    <numFmt numFmtId="183" formatCode="\A#"/>
    <numFmt numFmtId="184" formatCode="#,##0.00_-"/>
    <numFmt numFmtId="185" formatCode="General_-"/>
    <numFmt numFmtId="186" formatCode="#,##0.00\ [$€-1]"/>
    <numFmt numFmtId="187" formatCode="_-#,##0.00_-_-"/>
    <numFmt numFmtId="188" formatCode="0.0"/>
    <numFmt numFmtId="189" formatCode="&quot;Yes&quot;;&quot;Yes&quot;;&quot;No&quot;"/>
    <numFmt numFmtId="190" formatCode="&quot;True&quot;;&quot;True&quot;;&quot;False&quot;"/>
    <numFmt numFmtId="191" formatCode="&quot;On&quot;;&quot;On&quot;;&quot;Off&quot;"/>
    <numFmt numFmtId="192" formatCode="[$€-2]\ #,##0.00_);[Red]\([$€-2]\ #,##0.00\)"/>
    <numFmt numFmtId="193" formatCode="#,##0.00\ _д_е_н_."/>
    <numFmt numFmtId="194" formatCode="#,##0.00\ &quot;ден.&quot;"/>
    <numFmt numFmtId="195" formatCode="#,##0\ &quot;ден.&quot;"/>
  </numFmts>
  <fonts count="84">
    <font>
      <sz val="11"/>
      <color indexed="8"/>
      <name val="Calibri"/>
      <family val="2"/>
    </font>
    <font>
      <sz val="10"/>
      <name val="Arial"/>
      <family val="0"/>
    </font>
    <font>
      <sz val="11"/>
      <color indexed="8"/>
      <name val="Arial"/>
      <family val="2"/>
    </font>
    <font>
      <sz val="12"/>
      <color indexed="8"/>
      <name val="Arial"/>
      <family val="2"/>
    </font>
    <font>
      <b/>
      <sz val="11"/>
      <color indexed="8"/>
      <name val="Arial"/>
      <family val="2"/>
    </font>
    <font>
      <vertAlign val="superscript"/>
      <sz val="11"/>
      <color indexed="8"/>
      <name val="Arial"/>
      <family val="2"/>
    </font>
    <font>
      <sz val="11"/>
      <name val="Arial"/>
      <family val="2"/>
    </font>
    <font>
      <sz val="10"/>
      <name val="MAC C Times"/>
      <family val="1"/>
    </font>
    <font>
      <sz val="12"/>
      <color indexed="8"/>
      <name val="Arial Narrow"/>
      <family val="2"/>
    </font>
    <font>
      <sz val="11"/>
      <name val="Calibri"/>
      <family val="2"/>
    </font>
    <font>
      <sz val="11"/>
      <color indexed="8"/>
      <name val="Arial Narrow"/>
      <family val="2"/>
    </font>
    <font>
      <b/>
      <sz val="10"/>
      <color indexed="8"/>
      <name val="Arial"/>
      <family val="2"/>
    </font>
    <font>
      <sz val="10"/>
      <color indexed="8"/>
      <name val="Arial"/>
      <family val="2"/>
    </font>
    <font>
      <b/>
      <sz val="12"/>
      <color indexed="8"/>
      <name val="Arial"/>
      <family val="2"/>
    </font>
    <font>
      <b/>
      <sz val="14"/>
      <color indexed="8"/>
      <name val="Arial"/>
      <family val="2"/>
    </font>
    <font>
      <sz val="14"/>
      <color indexed="8"/>
      <name val="Arial"/>
      <family val="2"/>
    </font>
    <font>
      <sz val="9"/>
      <color indexed="8"/>
      <name val="Arial"/>
      <family val="2"/>
    </font>
    <font>
      <sz val="12"/>
      <name val="Arial"/>
      <family val="2"/>
    </font>
    <font>
      <b/>
      <sz val="9"/>
      <color indexed="8"/>
      <name val="Arial"/>
      <family val="2"/>
    </font>
    <font>
      <b/>
      <sz val="10"/>
      <name val="Arial"/>
      <family val="2"/>
    </font>
    <font>
      <b/>
      <sz val="12"/>
      <name val="Arial"/>
      <family val="2"/>
    </font>
    <font>
      <sz val="11"/>
      <color indexed="8"/>
      <name val="Macedonian Helv"/>
      <family val="2"/>
    </font>
    <font>
      <sz val="14"/>
      <color indexed="8"/>
      <name val="Macedonian Helv"/>
      <family val="2"/>
    </font>
    <font>
      <sz val="12"/>
      <name val="Macedonian Helv"/>
      <family val="2"/>
    </font>
    <font>
      <b/>
      <sz val="12"/>
      <name val="Macedonian Helv"/>
      <family val="2"/>
    </font>
    <font>
      <b/>
      <sz val="11"/>
      <name val="Arial"/>
      <family val="2"/>
    </font>
    <font>
      <b/>
      <sz val="14"/>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62"/>
      <name val="Arial"/>
      <family val="2"/>
    </font>
    <font>
      <sz val="11"/>
      <color indexed="49"/>
      <name val="Arial"/>
      <family val="2"/>
    </font>
    <font>
      <b/>
      <sz val="11"/>
      <color indexed="8"/>
      <name val="Macedonian Helv"/>
      <family val="2"/>
    </font>
    <font>
      <b/>
      <sz val="12"/>
      <color indexed="8"/>
      <name val="Macedonian Helv"/>
      <family val="2"/>
    </font>
    <font>
      <b/>
      <sz val="14"/>
      <color indexed="8"/>
      <name val="Macedonian Helv"/>
      <family val="2"/>
    </font>
    <font>
      <sz val="12"/>
      <color indexed="8"/>
      <name val="Macedonian Helv"/>
      <family val="2"/>
    </font>
    <font>
      <i/>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8" tint="-0.24997000396251678"/>
      <name val="Arial"/>
      <family val="2"/>
    </font>
    <font>
      <sz val="11"/>
      <color theme="4" tint="-0.24997000396251678"/>
      <name val="Arial"/>
      <family val="2"/>
    </font>
    <font>
      <sz val="10"/>
      <color rgb="FF000000"/>
      <name val="Arial"/>
      <family val="2"/>
    </font>
    <font>
      <sz val="11"/>
      <color theme="1"/>
      <name val="Macedonian Helv"/>
      <family val="2"/>
    </font>
    <font>
      <b/>
      <sz val="11"/>
      <color theme="1"/>
      <name val="Macedonian Helv"/>
      <family val="2"/>
    </font>
    <font>
      <b/>
      <sz val="12"/>
      <color theme="1"/>
      <name val="Arial"/>
      <family val="2"/>
    </font>
    <font>
      <b/>
      <sz val="12"/>
      <color theme="1"/>
      <name val="Macedonian Helv"/>
      <family val="2"/>
    </font>
    <font>
      <sz val="11"/>
      <color rgb="FF000000"/>
      <name val="Macedonian Helv"/>
      <family val="2"/>
    </font>
    <font>
      <b/>
      <sz val="14"/>
      <color theme="1"/>
      <name val="Macedonian Helv"/>
      <family val="2"/>
    </font>
    <font>
      <sz val="11"/>
      <color theme="1"/>
      <name val="Arial"/>
      <family val="2"/>
    </font>
    <font>
      <b/>
      <sz val="11"/>
      <color theme="1"/>
      <name val="Arial"/>
      <family val="2"/>
    </font>
    <font>
      <sz val="12"/>
      <color rgb="FF000000"/>
      <name val="Macedonian Helv"/>
      <family val="2"/>
    </font>
    <font>
      <b/>
      <sz val="14"/>
      <color rgb="FF000000"/>
      <name val="Macedonian Helv"/>
      <family val="2"/>
    </font>
    <font>
      <sz val="12"/>
      <color theme="1"/>
      <name val="Macedonian Helv"/>
      <family val="2"/>
    </font>
    <font>
      <sz val="11"/>
      <color rgb="FF000000"/>
      <name val="Arial"/>
      <family val="2"/>
    </font>
    <font>
      <sz val="12"/>
      <color rgb="FF000000"/>
      <name val="Arial"/>
      <family val="2"/>
    </font>
    <font>
      <i/>
      <sz val="10"/>
      <color rgb="FF00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rgb="FFFFCCFF"/>
        <bgColor indexed="64"/>
      </patternFill>
    </fill>
    <fill>
      <patternFill patternType="solid">
        <fgColor indexed="43"/>
        <bgColor indexed="64"/>
      </patternFill>
    </fill>
    <fill>
      <patternFill patternType="solid">
        <fgColor rgb="FFFFFF00"/>
        <bgColor indexed="64"/>
      </patternFill>
    </fill>
    <fill>
      <patternFill patternType="solid">
        <fgColor theme="0"/>
        <bgColor indexed="64"/>
      </patternFill>
    </fill>
    <fill>
      <patternFill patternType="solid">
        <fgColor rgb="FF99C185"/>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style="thin">
        <color indexed="8"/>
      </left>
      <right style="thin">
        <color indexed="8"/>
      </right>
      <top>
        <color indexed="63"/>
      </top>
      <bottom>
        <color indexed="63"/>
      </bottom>
    </border>
    <border>
      <left style="thin"/>
      <right style="thin"/>
      <top>
        <color indexed="63"/>
      </top>
      <bottom>
        <color indexed="63"/>
      </bottom>
    </border>
    <border>
      <left style="thin">
        <color indexed="8"/>
      </left>
      <right>
        <color indexed="63"/>
      </right>
      <top style="thin">
        <color indexed="8"/>
      </top>
      <bottom style="thin">
        <color indexed="8"/>
      </bottom>
    </border>
    <border>
      <left style="thin"/>
      <right style="thin"/>
      <top>
        <color indexed="63"/>
      </top>
      <bottom style="thin"/>
    </border>
    <border>
      <left style="thin">
        <color indexed="8"/>
      </left>
      <right>
        <color indexed="63"/>
      </right>
      <top style="thin">
        <color indexed="8"/>
      </top>
      <bottom>
        <color indexed="63"/>
      </bottom>
    </border>
    <border>
      <left>
        <color indexed="63"/>
      </left>
      <right>
        <color indexed="63"/>
      </right>
      <top style="thin"/>
      <bottom style="thin"/>
    </border>
    <border>
      <left>
        <color indexed="63"/>
      </left>
      <right style="thin"/>
      <top style="thin"/>
      <bottom style="thin"/>
    </border>
    <border>
      <left style="thin">
        <color indexed="8"/>
      </left>
      <right>
        <color indexed="63"/>
      </right>
      <top>
        <color indexed="63"/>
      </top>
      <bottom style="thin">
        <color indexed="8"/>
      </bottom>
    </border>
    <border>
      <left style="thin">
        <color indexed="8"/>
      </left>
      <right style="thin"/>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color indexed="8"/>
      </bottom>
    </border>
    <border>
      <left style="thin">
        <color indexed="8"/>
      </left>
      <right>
        <color indexed="63"/>
      </right>
      <top style="thin">
        <color indexed="8"/>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style="thin">
        <color rgb="FF000000"/>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color indexed="63"/>
      </right>
      <top style="thin"/>
      <bottom style="thin">
        <color indexed="8"/>
      </bottom>
    </border>
    <border>
      <left>
        <color indexed="63"/>
      </left>
      <right style="thin">
        <color indexed="8"/>
      </right>
      <top style="thin"/>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1" fillId="0" borderId="0">
      <alignment/>
      <protection/>
    </xf>
    <xf numFmtId="0" fontId="7" fillId="0" borderId="0">
      <alignment/>
      <protection/>
    </xf>
    <xf numFmtId="0" fontId="1" fillId="0" borderId="0">
      <alignment/>
      <protection/>
    </xf>
    <xf numFmtId="0" fontId="0" fillId="0" borderId="0">
      <alignment/>
      <protection/>
    </xf>
    <xf numFmtId="0" fontId="5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82">
    <xf numFmtId="0" fontId="0" fillId="0" borderId="0" xfId="0" applyAlignment="1">
      <alignment/>
    </xf>
    <xf numFmtId="0" fontId="0" fillId="0" borderId="0" xfId="0" applyBorder="1" applyAlignment="1">
      <alignment horizontal="center" vertical="top"/>
    </xf>
    <xf numFmtId="0" fontId="0" fillId="0" borderId="0" xfId="0" applyBorder="1" applyAlignment="1">
      <alignment horizontal="left" vertical="top" wrapText="1"/>
    </xf>
    <xf numFmtId="0" fontId="0" fillId="0" borderId="0" xfId="0" applyBorder="1" applyAlignment="1">
      <alignment horizontal="center"/>
    </xf>
    <xf numFmtId="0" fontId="0" fillId="0" borderId="0" xfId="0" applyBorder="1" applyAlignment="1">
      <alignment/>
    </xf>
    <xf numFmtId="0" fontId="2" fillId="0" borderId="10" xfId="0" applyFont="1" applyBorder="1" applyAlignment="1">
      <alignment horizontal="center"/>
    </xf>
    <xf numFmtId="0" fontId="2" fillId="0" borderId="0" xfId="0" applyFont="1" applyAlignment="1">
      <alignment/>
    </xf>
    <xf numFmtId="0" fontId="4" fillId="33" borderId="10" xfId="0" applyFont="1" applyFill="1" applyBorder="1" applyAlignment="1">
      <alignment horizontal="left" vertical="top" wrapText="1"/>
    </xf>
    <xf numFmtId="0" fontId="2" fillId="33" borderId="10" xfId="0" applyFont="1" applyFill="1" applyBorder="1" applyAlignment="1">
      <alignment horizontal="center"/>
    </xf>
    <xf numFmtId="0" fontId="2" fillId="33" borderId="10" xfId="0" applyFont="1" applyFill="1" applyBorder="1" applyAlignment="1">
      <alignment/>
    </xf>
    <xf numFmtId="0" fontId="2" fillId="0" borderId="10" xfId="0" applyFont="1" applyBorder="1" applyAlignment="1">
      <alignment horizontal="left" vertical="top" wrapText="1"/>
    </xf>
    <xf numFmtId="0" fontId="6" fillId="0" borderId="10" xfId="0" applyFont="1" applyBorder="1" applyAlignment="1">
      <alignment horizontal="center"/>
    </xf>
    <xf numFmtId="0" fontId="4" fillId="33" borderId="10" xfId="0" applyFont="1" applyFill="1" applyBorder="1" applyAlignment="1">
      <alignment horizontal="center" vertical="top"/>
    </xf>
    <xf numFmtId="49" fontId="2" fillId="0" borderId="10" xfId="0" applyNumberFormat="1" applyFont="1" applyBorder="1" applyAlignment="1">
      <alignment horizontal="center" vertical="top"/>
    </xf>
    <xf numFmtId="0" fontId="2" fillId="0" borderId="11" xfId="0" applyFont="1" applyBorder="1" applyAlignment="1">
      <alignment horizontal="center"/>
    </xf>
    <xf numFmtId="49" fontId="2" fillId="0" borderId="12" xfId="0" applyNumberFormat="1" applyFont="1" applyBorder="1" applyAlignment="1">
      <alignment horizontal="center" vertical="top"/>
    </xf>
    <xf numFmtId="0" fontId="2" fillId="0" borderId="12" xfId="0" applyFont="1" applyBorder="1" applyAlignment="1">
      <alignment horizontal="left" vertical="top" wrapText="1"/>
    </xf>
    <xf numFmtId="0" fontId="2" fillId="0" borderId="11" xfId="0" applyFont="1" applyBorder="1" applyAlignment="1">
      <alignment horizontal="left" vertical="top" wrapText="1"/>
    </xf>
    <xf numFmtId="49" fontId="2" fillId="0" borderId="13" xfId="0" applyNumberFormat="1" applyFont="1" applyBorder="1" applyAlignment="1">
      <alignment horizontal="center" vertical="top"/>
    </xf>
    <xf numFmtId="0" fontId="2" fillId="0" borderId="13" xfId="0" applyFont="1" applyBorder="1" applyAlignment="1">
      <alignment horizontal="left" vertical="top" wrapText="1"/>
    </xf>
    <xf numFmtId="0" fontId="2" fillId="0" borderId="13" xfId="0" applyFont="1" applyBorder="1" applyAlignment="1">
      <alignment horizontal="center"/>
    </xf>
    <xf numFmtId="0" fontId="2" fillId="0" borderId="13" xfId="0" applyFont="1" applyBorder="1" applyAlignment="1">
      <alignment/>
    </xf>
    <xf numFmtId="0" fontId="2" fillId="0" borderId="0" xfId="0" applyFont="1" applyBorder="1" applyAlignment="1">
      <alignment/>
    </xf>
    <xf numFmtId="0" fontId="6" fillId="0" borderId="11" xfId="0" applyFont="1" applyBorder="1" applyAlignment="1">
      <alignment horizontal="center"/>
    </xf>
    <xf numFmtId="0" fontId="4" fillId="33" borderId="12"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33" borderId="13" xfId="0" applyFont="1" applyFill="1" applyBorder="1" applyAlignment="1">
      <alignment horizontal="center" vertical="top"/>
    </xf>
    <xf numFmtId="49" fontId="2" fillId="0" borderId="14" xfId="0" applyNumberFormat="1" applyFont="1" applyBorder="1" applyAlignment="1">
      <alignment horizontal="center" vertical="top"/>
    </xf>
    <xf numFmtId="0" fontId="2" fillId="0" borderId="15" xfId="0" applyFont="1" applyBorder="1" applyAlignment="1">
      <alignment horizontal="left" vertical="top" wrapText="1"/>
    </xf>
    <xf numFmtId="0" fontId="2" fillId="0" borderId="14" xfId="0" applyFont="1" applyBorder="1" applyAlignment="1">
      <alignment horizontal="center"/>
    </xf>
    <xf numFmtId="0" fontId="2" fillId="0" borderId="16" xfId="0" applyFont="1" applyBorder="1" applyAlignment="1">
      <alignment horizontal="center"/>
    </xf>
    <xf numFmtId="0" fontId="4" fillId="33" borderId="13" xfId="0" applyFont="1" applyFill="1" applyBorder="1" applyAlignment="1">
      <alignment horizontal="left" vertical="top" wrapText="1"/>
    </xf>
    <xf numFmtId="0" fontId="4" fillId="0" borderId="13" xfId="0" applyFont="1" applyFill="1" applyBorder="1" applyAlignment="1">
      <alignment horizontal="center" vertical="top"/>
    </xf>
    <xf numFmtId="0" fontId="4" fillId="0" borderId="0" xfId="0" applyFont="1" applyFill="1" applyBorder="1" applyAlignment="1">
      <alignment horizontal="center" vertical="top"/>
    </xf>
    <xf numFmtId="0" fontId="6" fillId="0" borderId="13" xfId="0" applyFont="1" applyBorder="1" applyAlignment="1">
      <alignment vertical="top" wrapText="1"/>
    </xf>
    <xf numFmtId="0" fontId="2" fillId="0" borderId="10" xfId="0" applyFont="1" applyBorder="1" applyAlignment="1">
      <alignment vertical="top" wrapText="1"/>
    </xf>
    <xf numFmtId="0" fontId="6" fillId="0" borderId="13" xfId="0" applyFont="1" applyBorder="1" applyAlignment="1">
      <alignment horizontal="center"/>
    </xf>
    <xf numFmtId="49" fontId="2" fillId="0" borderId="17" xfId="0" applyNumberFormat="1" applyFont="1" applyBorder="1" applyAlignment="1">
      <alignment horizontal="center" vertical="top"/>
    </xf>
    <xf numFmtId="0" fontId="6" fillId="0" borderId="15" xfId="0" applyFont="1" applyBorder="1" applyAlignment="1">
      <alignment horizontal="center"/>
    </xf>
    <xf numFmtId="0" fontId="2" fillId="0" borderId="13" xfId="0" applyFont="1" applyFill="1" applyBorder="1" applyAlignment="1">
      <alignment horizontal="center"/>
    </xf>
    <xf numFmtId="0" fontId="6" fillId="0" borderId="12" xfId="0" applyFont="1" applyBorder="1" applyAlignment="1">
      <alignment horizontal="center"/>
    </xf>
    <xf numFmtId="0" fontId="2" fillId="0" borderId="13" xfId="0" applyFont="1" applyFill="1" applyBorder="1" applyAlignment="1">
      <alignment horizontal="left" vertical="top" wrapText="1"/>
    </xf>
    <xf numFmtId="0" fontId="6" fillId="0" borderId="14" xfId="0" applyFont="1" applyBorder="1" applyAlignment="1">
      <alignment horizontal="center"/>
    </xf>
    <xf numFmtId="0" fontId="6" fillId="0" borderId="10" xfId="0" applyFont="1" applyBorder="1" applyAlignment="1">
      <alignment horizontal="left" vertical="top" wrapText="1"/>
    </xf>
    <xf numFmtId="0" fontId="6" fillId="0" borderId="18" xfId="0" applyFont="1" applyBorder="1" applyAlignment="1">
      <alignment horizontal="center"/>
    </xf>
    <xf numFmtId="0" fontId="6" fillId="0" borderId="13" xfId="0" applyFont="1" applyBorder="1" applyAlignment="1">
      <alignment horizontal="left" vertical="top" wrapText="1"/>
    </xf>
    <xf numFmtId="0" fontId="4" fillId="0" borderId="13" xfId="0" applyFont="1" applyBorder="1" applyAlignment="1">
      <alignment/>
    </xf>
    <xf numFmtId="49" fontId="2" fillId="0" borderId="10" xfId="0" applyNumberFormat="1" applyFont="1" applyBorder="1" applyAlignment="1">
      <alignment horizontal="center" vertical="center"/>
    </xf>
    <xf numFmtId="0" fontId="2" fillId="0" borderId="10" xfId="0" applyFont="1" applyBorder="1" applyAlignment="1">
      <alignment horizontal="left" vertical="center" wrapText="1"/>
    </xf>
    <xf numFmtId="0" fontId="2" fillId="0" borderId="13" xfId="0" applyFont="1" applyBorder="1" applyAlignment="1">
      <alignment horizontal="center" vertical="center"/>
    </xf>
    <xf numFmtId="0" fontId="2" fillId="0" borderId="13" xfId="0" applyFont="1" applyBorder="1" applyAlignment="1">
      <alignment vertical="center"/>
    </xf>
    <xf numFmtId="0" fontId="2" fillId="0" borderId="0" xfId="0" applyFont="1" applyAlignment="1">
      <alignment vertical="center"/>
    </xf>
    <xf numFmtId="0" fontId="0" fillId="0" borderId="0" xfId="0" applyAlignment="1">
      <alignment vertical="center"/>
    </xf>
    <xf numFmtId="0" fontId="2" fillId="0" borderId="15" xfId="0" applyFont="1" applyBorder="1" applyAlignment="1">
      <alignment horizontal="left" vertical="center" wrapText="1"/>
    </xf>
    <xf numFmtId="49" fontId="2" fillId="0" borderId="12" xfId="0" applyNumberFormat="1" applyFont="1" applyBorder="1" applyAlignment="1">
      <alignment horizontal="center" vertical="center"/>
    </xf>
    <xf numFmtId="0" fontId="2" fillId="0" borderId="10" xfId="0" applyFont="1" applyBorder="1" applyAlignment="1">
      <alignmen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0" fillId="0" borderId="0" xfId="0" applyFont="1" applyAlignment="1">
      <alignment/>
    </xf>
    <xf numFmtId="194" fontId="2" fillId="0" borderId="10" xfId="0" applyNumberFormat="1" applyFont="1" applyBorder="1" applyAlignment="1">
      <alignment/>
    </xf>
    <xf numFmtId="194" fontId="2" fillId="0" borderId="10" xfId="0" applyNumberFormat="1" applyFont="1" applyBorder="1" applyAlignment="1" applyProtection="1">
      <alignment/>
      <protection locked="0"/>
    </xf>
    <xf numFmtId="194" fontId="2" fillId="0" borderId="13" xfId="0" applyNumberFormat="1" applyFont="1" applyBorder="1" applyAlignment="1">
      <alignment/>
    </xf>
    <xf numFmtId="194" fontId="2" fillId="0" borderId="0" xfId="0" applyNumberFormat="1" applyFont="1" applyBorder="1" applyAlignment="1">
      <alignment/>
    </xf>
    <xf numFmtId="194" fontId="2" fillId="0" borderId="12" xfId="0" applyNumberFormat="1" applyFont="1" applyBorder="1" applyAlignment="1" applyProtection="1">
      <alignment/>
      <protection locked="0"/>
    </xf>
    <xf numFmtId="194" fontId="2" fillId="0" borderId="13" xfId="0" applyNumberFormat="1" applyFont="1" applyBorder="1" applyAlignment="1" applyProtection="1">
      <alignment/>
      <protection locked="0"/>
    </xf>
    <xf numFmtId="194" fontId="2" fillId="0" borderId="14" xfId="0" applyNumberFormat="1" applyFont="1" applyBorder="1" applyAlignment="1">
      <alignment/>
    </xf>
    <xf numFmtId="194" fontId="2" fillId="0" borderId="16" xfId="0" applyNumberFormat="1" applyFont="1" applyBorder="1" applyAlignment="1">
      <alignment/>
    </xf>
    <xf numFmtId="194" fontId="2" fillId="0" borderId="14" xfId="0" applyNumberFormat="1" applyFont="1" applyBorder="1" applyAlignment="1" applyProtection="1">
      <alignment/>
      <protection locked="0"/>
    </xf>
    <xf numFmtId="194" fontId="2" fillId="0" borderId="16" xfId="0" applyNumberFormat="1" applyFont="1" applyBorder="1" applyAlignment="1" applyProtection="1">
      <alignment/>
      <protection locked="0"/>
    </xf>
    <xf numFmtId="0" fontId="2" fillId="0" borderId="13" xfId="0" applyFont="1" applyBorder="1" applyAlignment="1" applyProtection="1">
      <alignment/>
      <protection locked="0"/>
    </xf>
    <xf numFmtId="194" fontId="2" fillId="0" borderId="14" xfId="0" applyNumberFormat="1" applyFont="1" applyFill="1" applyBorder="1" applyAlignment="1" applyProtection="1">
      <alignment horizontal="right" wrapText="1"/>
      <protection locked="0"/>
    </xf>
    <xf numFmtId="194" fontId="2" fillId="0" borderId="13" xfId="0" applyNumberFormat="1" applyFont="1" applyFill="1" applyBorder="1" applyAlignment="1" applyProtection="1">
      <alignment horizontal="right" vertical="center" wrapText="1"/>
      <protection locked="0"/>
    </xf>
    <xf numFmtId="194" fontId="2" fillId="0" borderId="14" xfId="0" applyNumberFormat="1" applyFont="1" applyBorder="1" applyAlignment="1">
      <alignment vertical="center"/>
    </xf>
    <xf numFmtId="0" fontId="4" fillId="0" borderId="13" xfId="0" applyFont="1" applyFill="1" applyBorder="1" applyAlignment="1" applyProtection="1">
      <alignment horizontal="left" vertical="top" wrapText="1"/>
      <protection locked="0"/>
    </xf>
    <xf numFmtId="194" fontId="2" fillId="0" borderId="14" xfId="0" applyNumberFormat="1" applyFont="1" applyBorder="1" applyAlignment="1" applyProtection="1">
      <alignment/>
      <protection/>
    </xf>
    <xf numFmtId="194" fontId="2" fillId="0" borderId="14" xfId="0" applyNumberFormat="1" applyFont="1" applyBorder="1" applyAlignment="1">
      <alignment/>
    </xf>
    <xf numFmtId="194" fontId="2" fillId="0" borderId="13" xfId="0" applyNumberFormat="1" applyFont="1" applyFill="1" applyBorder="1" applyAlignment="1" applyProtection="1">
      <alignment horizontal="right"/>
      <protection locked="0"/>
    </xf>
    <xf numFmtId="194" fontId="2" fillId="0" borderId="11" xfId="0" applyNumberFormat="1" applyFont="1" applyBorder="1" applyAlignment="1">
      <alignment/>
    </xf>
    <xf numFmtId="194" fontId="2" fillId="0" borderId="11" xfId="0" applyNumberFormat="1" applyFont="1" applyBorder="1" applyAlignment="1" applyProtection="1">
      <alignment/>
      <protection locked="0"/>
    </xf>
    <xf numFmtId="194" fontId="2" fillId="0" borderId="19" xfId="0" applyNumberFormat="1" applyFont="1" applyBorder="1" applyAlignment="1" applyProtection="1">
      <alignment/>
      <protection locked="0"/>
    </xf>
    <xf numFmtId="194" fontId="2" fillId="0" borderId="13" xfId="0" applyNumberFormat="1" applyFont="1" applyFill="1" applyBorder="1" applyAlignment="1" applyProtection="1">
      <alignment/>
      <protection locked="0"/>
    </xf>
    <xf numFmtId="49" fontId="10" fillId="0" borderId="0" xfId="0" applyNumberFormat="1" applyFont="1" applyBorder="1" applyAlignment="1">
      <alignment horizontal="center" vertical="top"/>
    </xf>
    <xf numFmtId="0" fontId="12" fillId="0" borderId="0" xfId="0" applyFont="1" applyBorder="1" applyAlignment="1">
      <alignment horizontal="left" vertical="top" wrapText="1"/>
    </xf>
    <xf numFmtId="0" fontId="8" fillId="0" borderId="0" xfId="0" applyFont="1" applyBorder="1" applyAlignment="1">
      <alignment horizontal="center"/>
    </xf>
    <xf numFmtId="0" fontId="10" fillId="0" borderId="0" xfId="0" applyFont="1" applyBorder="1" applyAlignment="1" applyProtection="1">
      <alignment horizontal="left"/>
      <protection locked="0"/>
    </xf>
    <xf numFmtId="0" fontId="2" fillId="0" borderId="13" xfId="0" applyFont="1" applyFill="1" applyBorder="1" applyAlignment="1">
      <alignment horizontal="center" vertical="top"/>
    </xf>
    <xf numFmtId="0" fontId="0" fillId="0" borderId="0" xfId="0" applyFill="1" applyAlignment="1">
      <alignment/>
    </xf>
    <xf numFmtId="0" fontId="6" fillId="0" borderId="13" xfId="0" applyFont="1" applyFill="1" applyBorder="1" applyAlignment="1">
      <alignment horizontal="center" vertical="top"/>
    </xf>
    <xf numFmtId="0" fontId="3" fillId="0" borderId="0" xfId="0" applyFont="1" applyBorder="1" applyAlignment="1">
      <alignment horizontal="center"/>
    </xf>
    <xf numFmtId="0" fontId="4" fillId="0" borderId="0" xfId="0" applyFont="1" applyBorder="1" applyAlignment="1">
      <alignment horizontal="left"/>
    </xf>
    <xf numFmtId="194" fontId="2" fillId="0" borderId="0" xfId="0" applyNumberFormat="1" applyFont="1" applyBorder="1" applyAlignment="1">
      <alignment horizontal="right"/>
    </xf>
    <xf numFmtId="0" fontId="4" fillId="0" borderId="13" xfId="0" applyFont="1" applyBorder="1" applyAlignment="1">
      <alignment horizontal="left"/>
    </xf>
    <xf numFmtId="0" fontId="3" fillId="0" borderId="0" xfId="0" applyFont="1" applyBorder="1" applyAlignment="1">
      <alignment horizontal="left" vertical="top" wrapText="1"/>
    </xf>
    <xf numFmtId="194" fontId="2" fillId="0" borderId="14" xfId="0" applyNumberFormat="1" applyFont="1" applyFill="1" applyBorder="1" applyAlignment="1" applyProtection="1">
      <alignment/>
      <protection locked="0"/>
    </xf>
    <xf numFmtId="194" fontId="2" fillId="0" borderId="18" xfId="0" applyNumberFormat="1" applyFont="1" applyBorder="1" applyAlignment="1">
      <alignment/>
    </xf>
    <xf numFmtId="0" fontId="11" fillId="33" borderId="13" xfId="0" applyFont="1" applyFill="1" applyBorder="1" applyAlignment="1">
      <alignment horizontal="left" vertical="top" wrapText="1"/>
    </xf>
    <xf numFmtId="194" fontId="2" fillId="3" borderId="12" xfId="0" applyNumberFormat="1" applyFont="1" applyFill="1" applyBorder="1" applyAlignment="1">
      <alignment/>
    </xf>
    <xf numFmtId="194" fontId="2" fillId="3" borderId="14" xfId="0" applyNumberFormat="1" applyFont="1" applyFill="1" applyBorder="1" applyAlignment="1">
      <alignment horizontal="right"/>
    </xf>
    <xf numFmtId="194" fontId="2" fillId="3" borderId="13" xfId="0" applyNumberFormat="1" applyFont="1" applyFill="1" applyBorder="1" applyAlignment="1">
      <alignment horizontal="right" wrapText="1"/>
    </xf>
    <xf numFmtId="194" fontId="2" fillId="3" borderId="13" xfId="0" applyNumberFormat="1" applyFont="1" applyFill="1" applyBorder="1" applyAlignment="1">
      <alignment/>
    </xf>
    <xf numFmtId="0" fontId="2" fillId="33" borderId="13" xfId="0" applyFont="1" applyFill="1" applyBorder="1" applyAlignment="1">
      <alignment/>
    </xf>
    <xf numFmtId="194" fontId="2" fillId="3" borderId="13" xfId="0" applyNumberFormat="1" applyFont="1" applyFill="1" applyBorder="1" applyAlignment="1">
      <alignment horizontal="right"/>
    </xf>
    <xf numFmtId="0" fontId="14" fillId="0" borderId="0" xfId="0" applyFont="1" applyFill="1" applyBorder="1" applyAlignment="1">
      <alignment horizontal="left" vertical="top" wrapText="1"/>
    </xf>
    <xf numFmtId="0" fontId="4" fillId="33" borderId="14" xfId="0" applyFont="1" applyFill="1" applyBorder="1" applyAlignment="1">
      <alignment horizontal="center" vertical="top"/>
    </xf>
    <xf numFmtId="0" fontId="2" fillId="0" borderId="0" xfId="0" applyFont="1" applyFill="1" applyBorder="1" applyAlignment="1">
      <alignment horizontal="left" vertical="top" wrapText="1"/>
    </xf>
    <xf numFmtId="0" fontId="2" fillId="0" borderId="0" xfId="0" applyFont="1" applyFill="1" applyBorder="1" applyAlignment="1">
      <alignment horizontal="center" vertical="top"/>
    </xf>
    <xf numFmtId="0" fontId="2" fillId="0" borderId="0" xfId="0" applyFont="1" applyFill="1" applyBorder="1" applyAlignment="1">
      <alignment horizontal="center"/>
    </xf>
    <xf numFmtId="0" fontId="0" fillId="0" borderId="0" xfId="0" applyFill="1" applyBorder="1" applyAlignment="1">
      <alignment horizontal="center"/>
    </xf>
    <xf numFmtId="0" fontId="0" fillId="0" borderId="0" xfId="0" applyFill="1" applyBorder="1" applyAlignment="1">
      <alignment/>
    </xf>
    <xf numFmtId="0" fontId="6" fillId="0" borderId="0"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Border="1" applyAlignment="1">
      <alignment/>
    </xf>
    <xf numFmtId="0" fontId="6" fillId="0" borderId="0" xfId="0" applyFont="1" applyFill="1" applyBorder="1" applyAlignment="1">
      <alignment horizontal="center" vertical="top"/>
    </xf>
    <xf numFmtId="0" fontId="2"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9" fillId="0" borderId="0" xfId="0" applyFont="1" applyFill="1" applyBorder="1" applyAlignment="1">
      <alignment horizontal="left" vertical="center"/>
    </xf>
    <xf numFmtId="0" fontId="6" fillId="0" borderId="0" xfId="0" applyFont="1" applyFill="1" applyBorder="1" applyAlignment="1">
      <alignment horizontal="left" vertical="center" wrapText="1"/>
    </xf>
    <xf numFmtId="0" fontId="2" fillId="33" borderId="10" xfId="0" applyFont="1" applyFill="1" applyBorder="1" applyAlignment="1">
      <alignment horizontal="center" wrapText="1"/>
    </xf>
    <xf numFmtId="0" fontId="2" fillId="0" borderId="11" xfId="0" applyFont="1" applyBorder="1" applyAlignment="1">
      <alignment horizontal="center" wrapText="1"/>
    </xf>
    <xf numFmtId="0" fontId="2" fillId="0" borderId="10" xfId="0" applyFont="1" applyBorder="1" applyAlignment="1">
      <alignment horizontal="center" wrapText="1"/>
    </xf>
    <xf numFmtId="0" fontId="2" fillId="0" borderId="13" xfId="0" applyFont="1" applyBorder="1" applyAlignment="1">
      <alignment horizontal="center" vertical="center" wrapText="1"/>
    </xf>
    <xf numFmtId="0" fontId="2" fillId="0" borderId="13" xfId="0" applyFont="1" applyBorder="1" applyAlignment="1">
      <alignment horizontal="center" wrapText="1"/>
    </xf>
    <xf numFmtId="0" fontId="0" fillId="0" borderId="0" xfId="0" applyBorder="1" applyAlignment="1">
      <alignment horizontal="center" wrapText="1"/>
    </xf>
    <xf numFmtId="0" fontId="2" fillId="0" borderId="16" xfId="0" applyFont="1" applyBorder="1" applyAlignment="1">
      <alignment horizontal="center" wrapText="1"/>
    </xf>
    <xf numFmtId="0" fontId="2" fillId="0" borderId="14" xfId="0" applyFont="1" applyBorder="1" applyAlignment="1">
      <alignment horizontal="center" wrapText="1"/>
    </xf>
    <xf numFmtId="0" fontId="4" fillId="33" borderId="13" xfId="0" applyFont="1" applyFill="1" applyBorder="1" applyAlignment="1">
      <alignment horizontal="center" vertical="top" wrapText="1"/>
    </xf>
    <xf numFmtId="0" fontId="2" fillId="0" borderId="12" xfId="0" applyFont="1" applyBorder="1" applyAlignment="1">
      <alignment horizontal="center" wrapText="1"/>
    </xf>
    <xf numFmtId="0" fontId="2" fillId="0" borderId="15" xfId="0" applyFont="1" applyBorder="1" applyAlignment="1">
      <alignment horizontal="center" wrapText="1"/>
    </xf>
    <xf numFmtId="0" fontId="6" fillId="0" borderId="12" xfId="0" applyFont="1" applyBorder="1" applyAlignment="1">
      <alignment horizontal="center" wrapText="1"/>
    </xf>
    <xf numFmtId="0" fontId="3" fillId="0" borderId="0" xfId="0" applyFont="1" applyBorder="1" applyAlignment="1">
      <alignment horizontal="center" wrapText="1"/>
    </xf>
    <xf numFmtId="0" fontId="12" fillId="0" borderId="0" xfId="0" applyFont="1" applyBorder="1" applyAlignment="1">
      <alignment horizontal="center" wrapText="1"/>
    </xf>
    <xf numFmtId="194" fontId="2" fillId="0" borderId="0" xfId="0" applyNumberFormat="1" applyFont="1" applyFill="1" applyBorder="1" applyAlignment="1" applyProtection="1">
      <alignment/>
      <protection locked="0"/>
    </xf>
    <xf numFmtId="194" fontId="6" fillId="0" borderId="13" xfId="0" applyNumberFormat="1" applyFont="1" applyFill="1" applyBorder="1" applyAlignment="1" applyProtection="1">
      <alignment/>
      <protection locked="0"/>
    </xf>
    <xf numFmtId="194" fontId="6" fillId="0" borderId="0" xfId="0" applyNumberFormat="1" applyFont="1" applyFill="1" applyBorder="1" applyAlignment="1" applyProtection="1">
      <alignment/>
      <protection locked="0"/>
    </xf>
    <xf numFmtId="194" fontId="2" fillId="0" borderId="13" xfId="0" applyNumberFormat="1" applyFont="1" applyFill="1" applyBorder="1" applyAlignment="1" applyProtection="1">
      <alignment/>
      <protection locked="0"/>
    </xf>
    <xf numFmtId="49" fontId="2" fillId="0" borderId="11" xfId="0" applyNumberFormat="1" applyFont="1" applyBorder="1" applyAlignment="1">
      <alignment horizontal="center" vertical="top"/>
    </xf>
    <xf numFmtId="0" fontId="6" fillId="0" borderId="15" xfId="0" applyFont="1" applyBorder="1" applyAlignment="1">
      <alignment horizontal="left" vertical="top" wrapText="1"/>
    </xf>
    <xf numFmtId="0" fontId="6" fillId="0" borderId="13" xfId="0" applyFont="1" applyBorder="1" applyAlignment="1">
      <alignment wrapText="1"/>
    </xf>
    <xf numFmtId="0" fontId="2" fillId="0" borderId="0" xfId="0" applyFont="1" applyBorder="1" applyAlignment="1">
      <alignment horizontal="center" wrapText="1"/>
    </xf>
    <xf numFmtId="0" fontId="2" fillId="0" borderId="18" xfId="0" applyFont="1" applyBorder="1" applyAlignment="1">
      <alignment/>
    </xf>
    <xf numFmtId="194" fontId="2" fillId="3" borderId="11" xfId="0" applyNumberFormat="1" applyFont="1" applyFill="1" applyBorder="1" applyAlignment="1" applyProtection="1">
      <alignment/>
      <protection/>
    </xf>
    <xf numFmtId="0" fontId="2" fillId="0" borderId="14" xfId="0" applyFont="1" applyFill="1" applyBorder="1" applyAlignment="1">
      <alignment horizontal="left" vertical="top" wrapText="1"/>
    </xf>
    <xf numFmtId="194" fontId="2" fillId="0" borderId="13" xfId="0" applyNumberFormat="1" applyFont="1" applyFill="1" applyBorder="1" applyAlignment="1" applyProtection="1">
      <alignment horizontal="right" wrapText="1"/>
      <protection locked="0"/>
    </xf>
    <xf numFmtId="0" fontId="2" fillId="0" borderId="13" xfId="0" applyFont="1" applyBorder="1" applyAlignment="1">
      <alignment horizontal="center" vertical="top"/>
    </xf>
    <xf numFmtId="194" fontId="2" fillId="0" borderId="13" xfId="0" applyNumberFormat="1" applyFont="1" applyBorder="1" applyAlignment="1" applyProtection="1">
      <alignment horizontal="right"/>
      <protection locked="0"/>
    </xf>
    <xf numFmtId="0" fontId="2" fillId="0" borderId="14" xfId="0" applyFont="1" applyBorder="1" applyAlignment="1">
      <alignment horizontal="center" vertical="top"/>
    </xf>
    <xf numFmtId="0" fontId="2" fillId="0" borderId="14" xfId="0" applyFont="1" applyBorder="1" applyAlignment="1">
      <alignment horizontal="left" vertical="top" wrapText="1"/>
    </xf>
    <xf numFmtId="194" fontId="2" fillId="0" borderId="14" xfId="0" applyNumberFormat="1" applyFont="1" applyBorder="1" applyAlignment="1" applyProtection="1">
      <alignment horizontal="right"/>
      <protection locked="0"/>
    </xf>
    <xf numFmtId="194" fontId="2" fillId="0" borderId="13" xfId="0" applyNumberFormat="1" applyFont="1" applyBorder="1" applyAlignment="1" applyProtection="1">
      <alignment vertical="center"/>
      <protection locked="0"/>
    </xf>
    <xf numFmtId="0" fontId="67" fillId="0" borderId="13" xfId="0" applyFont="1" applyBorder="1" applyAlignment="1">
      <alignment horizontal="left" vertical="top" wrapText="1"/>
    </xf>
    <xf numFmtId="0" fontId="68" fillId="0" borderId="13" xfId="0" applyFont="1" applyFill="1" applyBorder="1" applyAlignment="1">
      <alignment horizontal="center" vertical="top"/>
    </xf>
    <xf numFmtId="0" fontId="2" fillId="0" borderId="0" xfId="0" applyFont="1" applyBorder="1" applyAlignment="1">
      <alignment horizontal="center" vertical="top"/>
    </xf>
    <xf numFmtId="0" fontId="2" fillId="33" borderId="13" xfId="0" applyFont="1" applyFill="1" applyBorder="1" applyAlignment="1">
      <alignment horizontal="center" vertical="top"/>
    </xf>
    <xf numFmtId="0" fontId="2" fillId="33" borderId="13" xfId="0" applyFont="1" applyFill="1" applyBorder="1" applyAlignment="1">
      <alignment horizontal="center" wrapText="1"/>
    </xf>
    <xf numFmtId="0" fontId="2" fillId="33" borderId="13" xfId="0" applyFont="1" applyFill="1" applyBorder="1" applyAlignment="1">
      <alignment horizontal="center"/>
    </xf>
    <xf numFmtId="194" fontId="2" fillId="0" borderId="18" xfId="0" applyNumberFormat="1" applyFont="1" applyBorder="1" applyAlignment="1" applyProtection="1">
      <alignment horizontal="left"/>
      <protection locked="0"/>
    </xf>
    <xf numFmtId="49" fontId="2" fillId="0" borderId="15" xfId="0" applyNumberFormat="1" applyFont="1" applyBorder="1" applyAlignment="1">
      <alignment horizontal="center" vertical="top"/>
    </xf>
    <xf numFmtId="0" fontId="2" fillId="0" borderId="18" xfId="0" applyFont="1" applyBorder="1" applyAlignment="1">
      <alignment horizontal="center"/>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6" fillId="0" borderId="14" xfId="0" applyFont="1" applyBorder="1" applyAlignment="1">
      <alignment vertical="center" wrapText="1"/>
    </xf>
    <xf numFmtId="194" fontId="2" fillId="0" borderId="13" xfId="0" applyNumberFormat="1" applyFont="1" applyBorder="1" applyAlignment="1">
      <alignment horizontal="right"/>
    </xf>
    <xf numFmtId="0" fontId="2" fillId="0" borderId="10"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10" xfId="0" applyFont="1" applyFill="1" applyBorder="1" applyAlignment="1">
      <alignment horizontal="justify" vertical="top" wrapText="1"/>
    </xf>
    <xf numFmtId="0" fontId="6" fillId="0" borderId="12" xfId="0" applyFont="1" applyBorder="1" applyAlignment="1">
      <alignment horizontal="justify" vertical="top" wrapText="1"/>
    </xf>
    <xf numFmtId="0" fontId="2" fillId="0" borderId="10" xfId="0" applyFont="1" applyBorder="1" applyAlignment="1">
      <alignment horizontal="justify" vertical="top" wrapText="1"/>
    </xf>
    <xf numFmtId="10" fontId="2" fillId="0" borderId="18" xfId="0" applyNumberFormat="1" applyFont="1" applyBorder="1" applyAlignment="1">
      <alignment horizontal="center"/>
    </xf>
    <xf numFmtId="0" fontId="2" fillId="0" borderId="22" xfId="0" applyFont="1" applyBorder="1" applyAlignment="1">
      <alignment horizontal="center" wrapText="1"/>
    </xf>
    <xf numFmtId="0" fontId="2" fillId="0" borderId="11" xfId="0" applyFont="1" applyBorder="1" applyAlignment="1">
      <alignment horizontal="center" vertical="center" wrapText="1"/>
    </xf>
    <xf numFmtId="0" fontId="2" fillId="0" borderId="11" xfId="0" applyFont="1" applyBorder="1" applyAlignment="1">
      <alignment horizontal="center" vertical="center"/>
    </xf>
    <xf numFmtId="194" fontId="2" fillId="0" borderId="12" xfId="0" applyNumberFormat="1" applyFont="1" applyBorder="1" applyAlignment="1">
      <alignment/>
    </xf>
    <xf numFmtId="0" fontId="2" fillId="0" borderId="18" xfId="0" applyFont="1" applyFill="1" applyBorder="1" applyAlignment="1">
      <alignment horizontal="left" vertical="top" wrapText="1"/>
    </xf>
    <xf numFmtId="0" fontId="2" fillId="0" borderId="18" xfId="0" applyFont="1" applyBorder="1" applyAlignment="1">
      <alignment horizontal="center" wrapText="1"/>
    </xf>
    <xf numFmtId="0" fontId="6" fillId="0" borderId="13" xfId="58" applyFont="1" applyFill="1" applyBorder="1" applyAlignment="1">
      <alignment vertical="top" wrapText="1"/>
      <protection/>
    </xf>
    <xf numFmtId="0" fontId="4" fillId="0" borderId="18" xfId="0" applyFont="1" applyFill="1" applyBorder="1" applyAlignment="1">
      <alignment horizontal="center" vertical="top"/>
    </xf>
    <xf numFmtId="0" fontId="6" fillId="0" borderId="18" xfId="0" applyFont="1" applyBorder="1" applyAlignment="1">
      <alignment vertical="top" wrapText="1"/>
    </xf>
    <xf numFmtId="194" fontId="2" fillId="0" borderId="18" xfId="0" applyNumberFormat="1" applyFont="1" applyFill="1" applyBorder="1" applyAlignment="1" applyProtection="1">
      <alignment horizontal="right" wrapText="1"/>
      <protection locked="0"/>
    </xf>
    <xf numFmtId="194" fontId="2" fillId="0" borderId="16" xfId="0" applyNumberFormat="1" applyFont="1" applyBorder="1" applyAlignment="1" applyProtection="1">
      <alignment/>
      <protection/>
    </xf>
    <xf numFmtId="0" fontId="6" fillId="0" borderId="13" xfId="0" applyFont="1" applyBorder="1" applyAlignment="1">
      <alignment horizontal="justify" vertical="center" wrapText="1"/>
    </xf>
    <xf numFmtId="0" fontId="6" fillId="0" borderId="13" xfId="0" applyFont="1" applyBorder="1" applyAlignment="1">
      <alignment horizontal="justify" vertical="top" wrapText="1"/>
    </xf>
    <xf numFmtId="0" fontId="4" fillId="0" borderId="14" xfId="0" applyFont="1" applyFill="1" applyBorder="1" applyAlignment="1">
      <alignment horizontal="center" vertical="top"/>
    </xf>
    <xf numFmtId="0" fontId="2" fillId="0" borderId="12" xfId="0" applyFont="1" applyFill="1" applyBorder="1" applyAlignment="1">
      <alignment horizontal="left" vertical="top" wrapText="1"/>
    </xf>
    <xf numFmtId="0" fontId="4" fillId="0" borderId="14" xfId="0" applyFont="1" applyFill="1" applyBorder="1" applyAlignment="1">
      <alignment horizontal="center" vertical="top" wrapText="1"/>
    </xf>
    <xf numFmtId="194" fontId="4" fillId="0" borderId="14" xfId="0" applyNumberFormat="1" applyFont="1" applyFill="1" applyBorder="1" applyAlignment="1" applyProtection="1">
      <alignment horizontal="center" vertical="top"/>
      <protection locked="0"/>
    </xf>
    <xf numFmtId="194" fontId="4" fillId="0" borderId="14" xfId="0" applyNumberFormat="1" applyFont="1" applyFill="1" applyBorder="1" applyAlignment="1">
      <alignment horizontal="center" vertical="top"/>
    </xf>
    <xf numFmtId="0" fontId="1" fillId="0" borderId="23" xfId="0" applyFont="1" applyBorder="1" applyAlignment="1">
      <alignment vertical="top" wrapText="1"/>
    </xf>
    <xf numFmtId="0" fontId="12" fillId="0" borderId="14" xfId="0" applyFont="1" applyBorder="1" applyAlignment="1">
      <alignment vertical="center" wrapText="1"/>
    </xf>
    <xf numFmtId="0" fontId="1" fillId="0" borderId="14" xfId="0" applyFont="1" applyBorder="1" applyAlignment="1">
      <alignment horizontal="center" vertical="center" wrapText="1"/>
    </xf>
    <xf numFmtId="0" fontId="11" fillId="0" borderId="19" xfId="0" applyFont="1" applyBorder="1" applyAlignment="1">
      <alignment horizontal="center" vertical="top" wrapText="1"/>
    </xf>
    <xf numFmtId="0" fontId="12" fillId="0" borderId="19" xfId="0" applyFont="1" applyBorder="1" applyAlignment="1">
      <alignment horizontal="left" vertical="center" wrapText="1"/>
    </xf>
    <xf numFmtId="0" fontId="12" fillId="0" borderId="19" xfId="0" applyFont="1" applyBorder="1" applyAlignment="1">
      <alignment horizontal="center" vertical="top" wrapText="1"/>
    </xf>
    <xf numFmtId="2" fontId="12" fillId="0" borderId="19" xfId="0" applyNumberFormat="1" applyFont="1" applyBorder="1" applyAlignment="1">
      <alignment horizontal="center" vertical="center" wrapText="1"/>
    </xf>
    <xf numFmtId="194" fontId="12" fillId="0" borderId="19" xfId="0" applyNumberFormat="1" applyFont="1" applyBorder="1" applyAlignment="1" applyProtection="1">
      <alignment horizontal="left" vertical="top" wrapText="1" indent="4"/>
      <protection locked="0"/>
    </xf>
    <xf numFmtId="194" fontId="12" fillId="0" borderId="12" xfId="0" applyNumberFormat="1" applyFont="1" applyBorder="1" applyAlignment="1">
      <alignment vertical="center" wrapText="1"/>
    </xf>
    <xf numFmtId="0" fontId="1" fillId="2" borderId="19" xfId="0" applyFont="1" applyFill="1" applyBorder="1" applyAlignment="1">
      <alignment/>
    </xf>
    <xf numFmtId="0" fontId="12" fillId="2" borderId="19" xfId="0" applyFont="1" applyFill="1" applyBorder="1" applyAlignment="1">
      <alignment horizontal="left" vertical="center" wrapText="1"/>
    </xf>
    <xf numFmtId="0" fontId="1" fillId="2" borderId="19" xfId="0" applyFont="1" applyFill="1" applyBorder="1" applyAlignment="1">
      <alignment horizontal="center" vertical="center"/>
    </xf>
    <xf numFmtId="194" fontId="12" fillId="2" borderId="12" xfId="0" applyNumberFormat="1" applyFont="1" applyFill="1" applyBorder="1" applyAlignment="1">
      <alignment vertical="top" wrapText="1"/>
    </xf>
    <xf numFmtId="0" fontId="1" fillId="0" borderId="19" xfId="0" applyFont="1" applyBorder="1" applyAlignment="1">
      <alignment/>
    </xf>
    <xf numFmtId="0" fontId="1" fillId="0" borderId="24" xfId="0" applyFont="1" applyBorder="1" applyAlignment="1">
      <alignment/>
    </xf>
    <xf numFmtId="0" fontId="1" fillId="0" borderId="19" xfId="0" applyFont="1" applyBorder="1" applyAlignment="1">
      <alignment horizontal="center" vertical="top" wrapText="1"/>
    </xf>
    <xf numFmtId="2" fontId="1" fillId="0" borderId="19" xfId="0" applyNumberFormat="1" applyFont="1" applyBorder="1" applyAlignment="1">
      <alignment horizontal="center" vertical="center" wrapText="1"/>
    </xf>
    <xf numFmtId="194" fontId="1" fillId="0" borderId="19" xfId="0" applyNumberFormat="1" applyFont="1" applyBorder="1" applyAlignment="1" applyProtection="1">
      <alignment horizontal="center" vertical="center" wrapText="1"/>
      <protection locked="0"/>
    </xf>
    <xf numFmtId="194" fontId="1" fillId="0" borderId="12" xfId="0" applyNumberFormat="1" applyFont="1" applyBorder="1" applyAlignment="1">
      <alignment horizontal="right" vertical="center" wrapText="1"/>
    </xf>
    <xf numFmtId="0" fontId="1" fillId="0" borderId="19" xfId="0" applyFont="1" applyBorder="1" applyAlignment="1">
      <alignment horizontal="center" vertical="center" wrapText="1"/>
    </xf>
    <xf numFmtId="0" fontId="11" fillId="0" borderId="19" xfId="0" applyFont="1" applyBorder="1" applyAlignment="1">
      <alignment horizontal="center" vertical="center" wrapText="1"/>
    </xf>
    <xf numFmtId="0" fontId="12" fillId="0" borderId="19" xfId="0" applyFont="1" applyBorder="1" applyAlignment="1">
      <alignment horizontal="center" vertical="center" wrapText="1"/>
    </xf>
    <xf numFmtId="194" fontId="12" fillId="0" borderId="19" xfId="0" applyNumberFormat="1" applyFont="1" applyBorder="1" applyAlignment="1" applyProtection="1">
      <alignment horizontal="center" vertical="center" wrapText="1"/>
      <protection locked="0"/>
    </xf>
    <xf numFmtId="194" fontId="12" fillId="2" borderId="12" xfId="0" applyNumberFormat="1" applyFont="1" applyFill="1" applyBorder="1" applyAlignment="1">
      <alignment horizontal="right" vertical="center" wrapText="1"/>
    </xf>
    <xf numFmtId="0" fontId="12" fillId="0" borderId="19" xfId="0" applyFont="1" applyBorder="1" applyAlignment="1">
      <alignment horizontal="justify" vertical="center" wrapText="1"/>
    </xf>
    <xf numFmtId="0" fontId="1" fillId="0" borderId="19" xfId="0" applyFont="1" applyBorder="1" applyAlignment="1" applyProtection="1">
      <alignment horizontal="center" vertical="center"/>
      <protection locked="0"/>
    </xf>
    <xf numFmtId="0" fontId="1" fillId="0" borderId="12" xfId="0" applyFont="1" applyBorder="1" applyAlignment="1">
      <alignment/>
    </xf>
    <xf numFmtId="0" fontId="11" fillId="0" borderId="14" xfId="0" applyFont="1" applyBorder="1" applyAlignment="1">
      <alignment horizontal="center" vertical="top" wrapText="1"/>
    </xf>
    <xf numFmtId="0" fontId="12" fillId="0" borderId="24" xfId="0" applyFont="1" applyBorder="1" applyAlignment="1">
      <alignment horizontal="justify" vertical="center" wrapText="1"/>
    </xf>
    <xf numFmtId="194" fontId="1" fillId="0" borderId="14" xfId="0" applyNumberFormat="1" applyFont="1" applyBorder="1" applyAlignment="1">
      <alignment horizontal="right" vertical="center" wrapText="1"/>
    </xf>
    <xf numFmtId="0" fontId="11" fillId="0" borderId="13" xfId="0" applyFont="1" applyBorder="1" applyAlignment="1">
      <alignment horizontal="center" vertical="top" wrapText="1"/>
    </xf>
    <xf numFmtId="0" fontId="16" fillId="0" borderId="13" xfId="0" applyFont="1" applyBorder="1" applyAlignment="1">
      <alignment horizontal="justify" vertical="center" wrapText="1"/>
    </xf>
    <xf numFmtId="0" fontId="1" fillId="0" borderId="13" xfId="0" applyFont="1" applyBorder="1" applyAlignment="1">
      <alignment horizontal="center" vertical="top" wrapText="1"/>
    </xf>
    <xf numFmtId="0" fontId="1" fillId="0" borderId="13" xfId="0" applyFont="1" applyBorder="1" applyAlignment="1">
      <alignment horizontal="center" vertical="center" wrapText="1"/>
    </xf>
    <xf numFmtId="194" fontId="17" fillId="0" borderId="13" xfId="0" applyNumberFormat="1" applyFont="1" applyBorder="1" applyAlignment="1" applyProtection="1">
      <alignment horizontal="left" vertical="top" wrapText="1" indent="4"/>
      <protection locked="0"/>
    </xf>
    <xf numFmtId="194" fontId="1" fillId="0" borderId="13" xfId="0" applyNumberFormat="1" applyFont="1" applyBorder="1" applyAlignment="1">
      <alignment horizontal="right" vertical="center" wrapText="1"/>
    </xf>
    <xf numFmtId="0" fontId="0" fillId="2" borderId="13" xfId="0" applyFill="1" applyBorder="1" applyAlignment="1">
      <alignment/>
    </xf>
    <xf numFmtId="0" fontId="16" fillId="2" borderId="13" xfId="0" applyFont="1" applyFill="1" applyBorder="1" applyAlignment="1">
      <alignment horizontal="left" vertical="center" wrapText="1"/>
    </xf>
    <xf numFmtId="0" fontId="0" fillId="2" borderId="13" xfId="0" applyFill="1" applyBorder="1" applyAlignment="1">
      <alignment horizontal="center" vertical="center"/>
    </xf>
    <xf numFmtId="194" fontId="0" fillId="2" borderId="13" xfId="0" applyNumberFormat="1" applyFill="1" applyBorder="1" applyAlignment="1">
      <alignment/>
    </xf>
    <xf numFmtId="194" fontId="16" fillId="2" borderId="13" xfId="0" applyNumberFormat="1" applyFont="1" applyFill="1" applyBorder="1" applyAlignment="1">
      <alignment vertical="center" wrapText="1"/>
    </xf>
    <xf numFmtId="0" fontId="0" fillId="0" borderId="0" xfId="0" applyAlignment="1">
      <alignment horizontal="center" vertical="center"/>
    </xf>
    <xf numFmtId="0" fontId="16" fillId="0" borderId="19" xfId="0" applyFont="1" applyBorder="1" applyAlignment="1">
      <alignment horizontal="left" vertical="center" wrapText="1"/>
    </xf>
    <xf numFmtId="0" fontId="16" fillId="0" borderId="19" xfId="0" applyFont="1" applyBorder="1" applyAlignment="1">
      <alignment horizontal="justify" vertical="center" wrapText="1"/>
    </xf>
    <xf numFmtId="0" fontId="12" fillId="2" borderId="13" xfId="0" applyFont="1" applyFill="1" applyBorder="1" applyAlignment="1">
      <alignment horizontal="left" vertical="center" wrapText="1"/>
    </xf>
    <xf numFmtId="194" fontId="12" fillId="2" borderId="13" xfId="0" applyNumberFormat="1" applyFont="1" applyFill="1" applyBorder="1" applyAlignment="1">
      <alignment vertical="center" wrapText="1"/>
    </xf>
    <xf numFmtId="2" fontId="1" fillId="0" borderId="19" xfId="0" applyNumberFormat="1" applyFont="1" applyBorder="1" applyAlignment="1">
      <alignment horizontal="center" vertical="center"/>
    </xf>
    <xf numFmtId="0" fontId="1" fillId="0" borderId="19" xfId="0" applyFont="1" applyBorder="1" applyAlignment="1" applyProtection="1">
      <alignment/>
      <protection locked="0"/>
    </xf>
    <xf numFmtId="194" fontId="12" fillId="0" borderId="19" xfId="0" applyNumberFormat="1" applyFont="1" applyBorder="1" applyAlignment="1" applyProtection="1">
      <alignment horizontal="left" vertical="center" wrapText="1"/>
      <protection locked="0"/>
    </xf>
    <xf numFmtId="194" fontId="12" fillId="0" borderId="12" xfId="0" applyNumberFormat="1" applyFont="1" applyBorder="1" applyAlignment="1">
      <alignment horizontal="right" vertical="center" wrapText="1"/>
    </xf>
    <xf numFmtId="0" fontId="12" fillId="0" borderId="19" xfId="0" applyFont="1" applyBorder="1" applyAlignment="1">
      <alignment vertical="center" wrapText="1"/>
    </xf>
    <xf numFmtId="194" fontId="1" fillId="0" borderId="19" xfId="0" applyNumberFormat="1" applyFont="1" applyBorder="1" applyAlignment="1" applyProtection="1">
      <alignment/>
      <protection locked="0"/>
    </xf>
    <xf numFmtId="194" fontId="1" fillId="0" borderId="19" xfId="0" applyNumberFormat="1" applyFont="1" applyBorder="1" applyAlignment="1" applyProtection="1">
      <alignment horizontal="left" vertical="top" wrapText="1" indent="3"/>
      <protection locked="0"/>
    </xf>
    <xf numFmtId="0" fontId="1" fillId="0" borderId="19" xfId="0" applyFont="1" applyBorder="1" applyAlignment="1">
      <alignment vertical="center"/>
    </xf>
    <xf numFmtId="194" fontId="1" fillId="0" borderId="19" xfId="0" applyNumberFormat="1" applyFont="1" applyBorder="1" applyAlignment="1" applyProtection="1">
      <alignment vertical="center"/>
      <protection locked="0"/>
    </xf>
    <xf numFmtId="194" fontId="1" fillId="0" borderId="19" xfId="0" applyNumberFormat="1" applyFont="1" applyBorder="1" applyAlignment="1" applyProtection="1">
      <alignment horizontal="left" vertical="top" wrapText="1" indent="4"/>
      <protection locked="0"/>
    </xf>
    <xf numFmtId="194" fontId="1" fillId="2" borderId="19" xfId="0" applyNumberFormat="1" applyFont="1" applyFill="1" applyBorder="1" applyAlignment="1">
      <alignment/>
    </xf>
    <xf numFmtId="0" fontId="0" fillId="10" borderId="17" xfId="0" applyFill="1" applyBorder="1" applyAlignment="1">
      <alignment/>
    </xf>
    <xf numFmtId="0" fontId="12" fillId="10" borderId="17" xfId="0" applyFont="1" applyFill="1" applyBorder="1" applyAlignment="1">
      <alignment vertical="center" wrapText="1"/>
    </xf>
    <xf numFmtId="0" fontId="0" fillId="10" borderId="17" xfId="0" applyFill="1" applyBorder="1" applyAlignment="1">
      <alignment horizontal="center" vertical="center"/>
    </xf>
    <xf numFmtId="194" fontId="0" fillId="10" borderId="17" xfId="0" applyNumberFormat="1" applyFill="1" applyBorder="1" applyAlignment="1">
      <alignment/>
    </xf>
    <xf numFmtId="194" fontId="16" fillId="10" borderId="10" xfId="0" applyNumberFormat="1" applyFont="1" applyFill="1" applyBorder="1" applyAlignment="1">
      <alignment horizontal="right" vertical="center" wrapText="1"/>
    </xf>
    <xf numFmtId="194" fontId="12" fillId="0" borderId="12" xfId="0" applyNumberFormat="1" applyFont="1" applyBorder="1" applyAlignment="1">
      <alignment vertical="top" wrapText="1"/>
    </xf>
    <xf numFmtId="0" fontId="0" fillId="0" borderId="19" xfId="0" applyBorder="1" applyAlignment="1">
      <alignment/>
    </xf>
    <xf numFmtId="0" fontId="1" fillId="0" borderId="17" xfId="0" applyFont="1" applyBorder="1" applyAlignment="1">
      <alignment horizontal="center" vertical="top" wrapText="1"/>
    </xf>
    <xf numFmtId="0" fontId="12" fillId="0" borderId="17" xfId="0" applyFont="1" applyBorder="1" applyAlignment="1">
      <alignment horizontal="justify" vertical="center" wrapText="1"/>
    </xf>
    <xf numFmtId="0" fontId="1" fillId="0" borderId="17" xfId="0" applyFont="1" applyBorder="1" applyAlignment="1">
      <alignment horizontal="center" vertical="center" wrapText="1"/>
    </xf>
    <xf numFmtId="2" fontId="1" fillId="0" borderId="17" xfId="0" applyNumberFormat="1" applyFont="1" applyBorder="1" applyAlignment="1">
      <alignment horizontal="center" vertical="center" wrapText="1"/>
    </xf>
    <xf numFmtId="194" fontId="1" fillId="0" borderId="17" xfId="0" applyNumberFormat="1" applyFont="1" applyBorder="1" applyAlignment="1" applyProtection="1">
      <alignment horizontal="center" vertical="center" wrapText="1"/>
      <protection locked="0"/>
    </xf>
    <xf numFmtId="194" fontId="12" fillId="2" borderId="12" xfId="0" applyNumberFormat="1" applyFont="1" applyFill="1" applyBorder="1" applyAlignment="1">
      <alignment vertical="center" wrapText="1"/>
    </xf>
    <xf numFmtId="0" fontId="1" fillId="0" borderId="25" xfId="0" applyFont="1" applyBorder="1" applyAlignment="1">
      <alignment horizontal="center" vertical="top" wrapText="1"/>
    </xf>
    <xf numFmtId="0" fontId="12" fillId="0" borderId="25" xfId="0" applyFont="1" applyBorder="1" applyAlignment="1">
      <alignment horizontal="left" vertical="center" wrapText="1"/>
    </xf>
    <xf numFmtId="2" fontId="1" fillId="0" borderId="25" xfId="0" applyNumberFormat="1" applyFont="1" applyBorder="1" applyAlignment="1">
      <alignment horizontal="center" vertical="center" wrapText="1"/>
    </xf>
    <xf numFmtId="194" fontId="1" fillId="0" borderId="25" xfId="0" applyNumberFormat="1" applyFont="1" applyBorder="1" applyAlignment="1" applyProtection="1">
      <alignment horizontal="left" vertical="top" wrapText="1" indent="3"/>
      <protection locked="0"/>
    </xf>
    <xf numFmtId="194" fontId="1" fillId="0" borderId="15" xfId="0" applyNumberFormat="1" applyFont="1" applyBorder="1" applyAlignment="1">
      <alignment horizontal="right" vertical="center" wrapText="1"/>
    </xf>
    <xf numFmtId="0" fontId="1" fillId="0" borderId="19" xfId="0" applyFont="1" applyBorder="1" applyAlignment="1">
      <alignment horizontal="center" vertical="center"/>
    </xf>
    <xf numFmtId="194" fontId="12" fillId="0" borderId="19" xfId="0" applyNumberFormat="1" applyFont="1" applyBorder="1" applyAlignment="1" applyProtection="1">
      <alignment horizontal="left" vertical="top" wrapText="1" indent="3"/>
      <protection locked="0"/>
    </xf>
    <xf numFmtId="194" fontId="12" fillId="0" borderId="14" xfId="0" applyNumberFormat="1" applyFont="1" applyBorder="1" applyAlignment="1">
      <alignment vertical="top" wrapText="1"/>
    </xf>
    <xf numFmtId="194" fontId="12" fillId="2" borderId="13" xfId="0" applyNumberFormat="1" applyFont="1" applyFill="1" applyBorder="1" applyAlignment="1">
      <alignment vertical="top" wrapText="1"/>
    </xf>
    <xf numFmtId="194" fontId="12" fillId="0" borderId="19" xfId="0" applyNumberFormat="1" applyFont="1" applyBorder="1" applyAlignment="1" applyProtection="1">
      <alignment horizontal="left" vertical="top" wrapText="1" indent="2"/>
      <protection locked="0"/>
    </xf>
    <xf numFmtId="0" fontId="1" fillId="34" borderId="19" xfId="0" applyFont="1" applyFill="1" applyBorder="1" applyAlignment="1">
      <alignment/>
    </xf>
    <xf numFmtId="0" fontId="12" fillId="34" borderId="19" xfId="0" applyFont="1" applyFill="1" applyBorder="1" applyAlignment="1">
      <alignment horizontal="left" vertical="center" wrapText="1"/>
    </xf>
    <xf numFmtId="0" fontId="1" fillId="34" borderId="19" xfId="0" applyFont="1" applyFill="1" applyBorder="1" applyAlignment="1">
      <alignment horizontal="center" vertical="center"/>
    </xf>
    <xf numFmtId="194" fontId="12" fillId="34" borderId="12" xfId="0" applyNumberFormat="1" applyFont="1" applyFill="1" applyBorder="1" applyAlignment="1">
      <alignment vertical="top" wrapText="1"/>
    </xf>
    <xf numFmtId="0" fontId="11" fillId="0" borderId="19" xfId="0" applyFont="1" applyBorder="1" applyAlignment="1">
      <alignment vertical="center" wrapText="1"/>
    </xf>
    <xf numFmtId="194" fontId="12" fillId="0" borderId="19" xfId="0" applyNumberFormat="1" applyFont="1" applyBorder="1" applyAlignment="1" applyProtection="1">
      <alignment vertical="center" wrapText="1"/>
      <protection locked="0"/>
    </xf>
    <xf numFmtId="0" fontId="1" fillId="0" borderId="19" xfId="0" applyFont="1" applyBorder="1" applyAlignment="1">
      <alignment vertical="center" wrapText="1"/>
    </xf>
    <xf numFmtId="194" fontId="1" fillId="0" borderId="19" xfId="0" applyNumberFormat="1" applyFont="1" applyBorder="1" applyAlignment="1" applyProtection="1">
      <alignment vertical="center" wrapText="1"/>
      <protection locked="0"/>
    </xf>
    <xf numFmtId="194" fontId="12" fillId="6" borderId="10" xfId="0" applyNumberFormat="1" applyFont="1" applyFill="1" applyBorder="1" applyAlignment="1">
      <alignment vertical="top" wrapText="1"/>
    </xf>
    <xf numFmtId="194" fontId="12" fillId="6" borderId="12" xfId="0" applyNumberFormat="1" applyFont="1" applyFill="1" applyBorder="1" applyAlignment="1">
      <alignment vertical="center" wrapText="1"/>
    </xf>
    <xf numFmtId="1" fontId="12" fillId="0" borderId="19" xfId="0" applyNumberFormat="1" applyFont="1" applyBorder="1" applyAlignment="1">
      <alignment horizontal="center" vertical="center" wrapText="1"/>
    </xf>
    <xf numFmtId="194" fontId="12" fillId="0" borderId="12" xfId="0" applyNumberFormat="1" applyFont="1" applyBorder="1" applyAlignment="1">
      <alignment wrapText="1"/>
    </xf>
    <xf numFmtId="1" fontId="1" fillId="0" borderId="19" xfId="0" applyNumberFormat="1" applyFont="1" applyBorder="1" applyAlignment="1">
      <alignment horizontal="center" vertical="center" wrapText="1"/>
    </xf>
    <xf numFmtId="0" fontId="1" fillId="6" borderId="19" xfId="0" applyFont="1" applyFill="1" applyBorder="1" applyAlignment="1">
      <alignment/>
    </xf>
    <xf numFmtId="0" fontId="12" fillId="6" borderId="19" xfId="0" applyFont="1" applyFill="1" applyBorder="1" applyAlignment="1">
      <alignment horizontal="left" vertical="center" wrapText="1"/>
    </xf>
    <xf numFmtId="194" fontId="1" fillId="6" borderId="19" xfId="0" applyNumberFormat="1" applyFont="1" applyFill="1" applyBorder="1" applyAlignment="1">
      <alignment/>
    </xf>
    <xf numFmtId="194" fontId="12" fillId="6" borderId="12" xfId="0" applyNumberFormat="1" applyFont="1" applyFill="1" applyBorder="1" applyAlignment="1">
      <alignment wrapText="1"/>
    </xf>
    <xf numFmtId="194" fontId="1" fillId="0" borderId="19" xfId="0" applyNumberFormat="1" applyFont="1" applyBorder="1" applyAlignment="1" applyProtection="1">
      <alignment horizontal="left" vertical="center" wrapText="1"/>
      <protection locked="0"/>
    </xf>
    <xf numFmtId="0" fontId="1" fillId="6" borderId="19" xfId="0" applyFont="1" applyFill="1" applyBorder="1" applyAlignment="1">
      <alignment vertical="center"/>
    </xf>
    <xf numFmtId="0" fontId="1" fillId="18" borderId="17" xfId="0" applyFont="1" applyFill="1" applyBorder="1" applyAlignment="1">
      <alignment/>
    </xf>
    <xf numFmtId="0" fontId="12" fillId="18" borderId="17" xfId="0" applyFont="1" applyFill="1" applyBorder="1" applyAlignment="1">
      <alignment horizontal="left" vertical="center" wrapText="1"/>
    </xf>
    <xf numFmtId="0" fontId="1" fillId="0" borderId="25" xfId="0" applyFont="1" applyBorder="1" applyAlignment="1">
      <alignment horizontal="center" vertical="center" wrapText="1"/>
    </xf>
    <xf numFmtId="0" fontId="12" fillId="0" borderId="25" xfId="0" applyFont="1" applyBorder="1" applyAlignment="1">
      <alignment horizontal="center" vertical="top" wrapText="1"/>
    </xf>
    <xf numFmtId="0" fontId="1" fillId="0" borderId="15" xfId="0" applyFont="1" applyBorder="1" applyAlignment="1">
      <alignment horizontal="center" vertical="top" wrapText="1"/>
    </xf>
    <xf numFmtId="0" fontId="18" fillId="6" borderId="19" xfId="0" applyFont="1" applyFill="1" applyBorder="1" applyAlignment="1">
      <alignment horizontal="left" vertical="center" wrapText="1"/>
    </xf>
    <xf numFmtId="0" fontId="0" fillId="0" borderId="19" xfId="0" applyBorder="1" applyAlignment="1">
      <alignment horizontal="center" vertical="center"/>
    </xf>
    <xf numFmtId="0" fontId="0" fillId="0" borderId="12" xfId="0" applyBorder="1" applyAlignment="1">
      <alignment/>
    </xf>
    <xf numFmtId="0" fontId="0" fillId="0" borderId="19" xfId="0" applyBorder="1" applyAlignment="1">
      <alignment vertical="center"/>
    </xf>
    <xf numFmtId="0" fontId="1" fillId="0" borderId="19" xfId="0" applyFont="1" applyBorder="1" applyAlignment="1">
      <alignment horizontal="center" wrapText="1"/>
    </xf>
    <xf numFmtId="194" fontId="0" fillId="0" borderId="12" xfId="0" applyNumberFormat="1" applyBorder="1" applyAlignment="1">
      <alignment vertical="center"/>
    </xf>
    <xf numFmtId="0" fontId="0" fillId="0" borderId="19" xfId="0" applyFill="1" applyBorder="1" applyAlignment="1">
      <alignment vertical="center"/>
    </xf>
    <xf numFmtId="0" fontId="11" fillId="0" borderId="19" xfId="0" applyFont="1" applyFill="1" applyBorder="1" applyAlignment="1">
      <alignment horizontal="left" vertical="center" wrapText="1"/>
    </xf>
    <xf numFmtId="0" fontId="1" fillId="0" borderId="19" xfId="0" applyFont="1" applyFill="1" applyBorder="1" applyAlignment="1">
      <alignment/>
    </xf>
    <xf numFmtId="2" fontId="1" fillId="0" borderId="19" xfId="0" applyNumberFormat="1" applyFont="1" applyFill="1" applyBorder="1" applyAlignment="1">
      <alignment horizontal="center" vertical="center"/>
    </xf>
    <xf numFmtId="194" fontId="1" fillId="0" borderId="19" xfId="0" applyNumberFormat="1" applyFont="1" applyFill="1" applyBorder="1" applyAlignment="1" applyProtection="1">
      <alignment/>
      <protection locked="0"/>
    </xf>
    <xf numFmtId="194" fontId="0" fillId="6" borderId="12" xfId="0" applyNumberFormat="1" applyFill="1" applyBorder="1" applyAlignment="1">
      <alignment vertical="center"/>
    </xf>
    <xf numFmtId="0" fontId="11" fillId="6" borderId="19" xfId="0" applyFont="1" applyFill="1" applyBorder="1" applyAlignment="1">
      <alignment horizontal="left" vertical="center" wrapText="1"/>
    </xf>
    <xf numFmtId="195" fontId="0" fillId="0" borderId="12" xfId="0" applyNumberFormat="1" applyBorder="1" applyAlignment="1">
      <alignment vertical="center"/>
    </xf>
    <xf numFmtId="193" fontId="0" fillId="0" borderId="12" xfId="0" applyNumberFormat="1" applyBorder="1" applyAlignment="1">
      <alignment horizontal="right" vertical="center"/>
    </xf>
    <xf numFmtId="194" fontId="0" fillId="0" borderId="12" xfId="0" applyNumberFormat="1" applyBorder="1" applyAlignment="1">
      <alignment horizontal="right" vertical="center"/>
    </xf>
    <xf numFmtId="0" fontId="1" fillId="0" borderId="19" xfId="0" applyFont="1" applyFill="1" applyBorder="1" applyAlignment="1">
      <alignment vertical="center"/>
    </xf>
    <xf numFmtId="0" fontId="12" fillId="0" borderId="19" xfId="0" applyFont="1" applyFill="1" applyBorder="1" applyAlignment="1">
      <alignment horizontal="left" vertical="center" wrapText="1"/>
    </xf>
    <xf numFmtId="0" fontId="1" fillId="0" borderId="19" xfId="0" applyFont="1" applyFill="1" applyBorder="1" applyAlignment="1" applyProtection="1">
      <alignment/>
      <protection locked="0"/>
    </xf>
    <xf numFmtId="194" fontId="0" fillId="6" borderId="12" xfId="0" applyNumberFormat="1" applyFill="1" applyBorder="1" applyAlignment="1">
      <alignment horizontal="right" vertical="center"/>
    </xf>
    <xf numFmtId="0" fontId="11" fillId="0" borderId="25" xfId="0" applyFont="1" applyBorder="1" applyAlignment="1">
      <alignment horizontal="center" vertical="center" wrapText="1"/>
    </xf>
    <xf numFmtId="0" fontId="12" fillId="0" borderId="13" xfId="0" applyFont="1" applyBorder="1" applyAlignment="1">
      <alignment vertical="center" wrapText="1"/>
    </xf>
    <xf numFmtId="0" fontId="1" fillId="0" borderId="13" xfId="0" applyFont="1" applyBorder="1" applyAlignment="1">
      <alignment horizontal="center" wrapText="1"/>
    </xf>
    <xf numFmtId="2" fontId="1" fillId="0" borderId="13" xfId="0" applyNumberFormat="1" applyFont="1" applyBorder="1" applyAlignment="1">
      <alignment horizontal="center" vertical="center" wrapText="1"/>
    </xf>
    <xf numFmtId="0" fontId="12" fillId="0" borderId="25" xfId="0" applyFont="1" applyBorder="1" applyAlignment="1">
      <alignment horizontal="center" wrapText="1"/>
    </xf>
    <xf numFmtId="2" fontId="1" fillId="0" borderId="25" xfId="0" applyNumberFormat="1" applyFont="1" applyBorder="1" applyAlignment="1">
      <alignment horizontal="center" vertical="center"/>
    </xf>
    <xf numFmtId="0" fontId="0" fillId="0" borderId="13" xfId="0" applyFill="1" applyBorder="1" applyAlignment="1">
      <alignment vertical="center"/>
    </xf>
    <xf numFmtId="0" fontId="12" fillId="0" borderId="26" xfId="0" applyFont="1" applyFill="1" applyBorder="1" applyAlignment="1">
      <alignment horizontal="left" vertical="center" wrapText="1"/>
    </xf>
    <xf numFmtId="0" fontId="1" fillId="0" borderId="17" xfId="0" applyFont="1" applyFill="1" applyBorder="1" applyAlignment="1">
      <alignment/>
    </xf>
    <xf numFmtId="0" fontId="1" fillId="0" borderId="17" xfId="0" applyFont="1" applyFill="1" applyBorder="1" applyAlignment="1">
      <alignment horizontal="center" vertical="center"/>
    </xf>
    <xf numFmtId="0" fontId="1" fillId="0" borderId="17" xfId="0" applyFont="1" applyFill="1" applyBorder="1" applyAlignment="1" applyProtection="1">
      <alignment/>
      <protection locked="0"/>
    </xf>
    <xf numFmtId="194" fontId="0" fillId="6" borderId="10" xfId="0" applyNumberFormat="1" applyFill="1" applyBorder="1" applyAlignment="1">
      <alignment horizontal="right" vertical="center"/>
    </xf>
    <xf numFmtId="0" fontId="0" fillId="0" borderId="19" xfId="0" applyBorder="1" applyAlignment="1" applyProtection="1">
      <alignment/>
      <protection locked="0"/>
    </xf>
    <xf numFmtId="0" fontId="11" fillId="0" borderId="14" xfId="0" applyFont="1" applyBorder="1" applyAlignment="1">
      <alignment horizontal="left" vertical="center" wrapText="1"/>
    </xf>
    <xf numFmtId="0" fontId="1" fillId="0" borderId="27" xfId="0" applyFont="1" applyBorder="1" applyAlignment="1">
      <alignment vertical="top" wrapText="1"/>
    </xf>
    <xf numFmtId="49" fontId="11" fillId="0" borderId="13" xfId="0" applyNumberFormat="1" applyFont="1" applyBorder="1" applyAlignment="1">
      <alignment horizontal="center" vertical="center" wrapText="1"/>
    </xf>
    <xf numFmtId="0" fontId="1" fillId="0" borderId="13" xfId="0" applyFont="1" applyBorder="1" applyAlignment="1">
      <alignment vertical="center" wrapText="1"/>
    </xf>
    <xf numFmtId="195" fontId="1" fillId="0" borderId="13" xfId="0" applyNumberFormat="1" applyFont="1" applyBorder="1" applyAlignment="1" applyProtection="1">
      <alignment horizontal="center"/>
      <protection locked="0"/>
    </xf>
    <xf numFmtId="194" fontId="0" fillId="0" borderId="13" xfId="0" applyNumberFormat="1" applyBorder="1" applyAlignment="1">
      <alignment horizontal="right" vertical="center"/>
    </xf>
    <xf numFmtId="0" fontId="0" fillId="0" borderId="13" xfId="0" applyFill="1" applyBorder="1" applyAlignment="1">
      <alignment/>
    </xf>
    <xf numFmtId="0" fontId="11" fillId="0" borderId="13" xfId="0" applyFont="1" applyFill="1" applyBorder="1" applyAlignment="1">
      <alignment vertical="center" wrapText="1"/>
    </xf>
    <xf numFmtId="0" fontId="12" fillId="0" borderId="28" xfId="0" applyFont="1" applyFill="1" applyBorder="1" applyAlignment="1">
      <alignment vertical="top" wrapText="1"/>
    </xf>
    <xf numFmtId="0" fontId="12" fillId="0" borderId="20" xfId="0" applyFont="1" applyFill="1" applyBorder="1" applyAlignment="1">
      <alignment horizontal="center" vertical="center" wrapText="1"/>
    </xf>
    <xf numFmtId="0" fontId="12" fillId="0" borderId="20" xfId="0" applyFont="1" applyFill="1" applyBorder="1" applyAlignment="1">
      <alignment vertical="top" wrapText="1"/>
    </xf>
    <xf numFmtId="194" fontId="12" fillId="6" borderId="13" xfId="0" applyNumberFormat="1" applyFont="1" applyFill="1" applyBorder="1" applyAlignment="1">
      <alignment horizontal="right" vertical="center" wrapText="1"/>
    </xf>
    <xf numFmtId="0" fontId="0" fillId="10" borderId="13" xfId="0" applyFill="1" applyBorder="1" applyAlignment="1">
      <alignment/>
    </xf>
    <xf numFmtId="0" fontId="11" fillId="10" borderId="13" xfId="0" applyFont="1" applyFill="1" applyBorder="1" applyAlignment="1">
      <alignment vertical="center" wrapText="1"/>
    </xf>
    <xf numFmtId="0" fontId="11" fillId="10" borderId="13" xfId="0" applyFont="1" applyFill="1" applyBorder="1" applyAlignment="1">
      <alignment vertical="top" wrapText="1"/>
    </xf>
    <xf numFmtId="195" fontId="0" fillId="10" borderId="20" xfId="0" applyNumberFormat="1" applyFill="1" applyBorder="1" applyAlignment="1">
      <alignment horizontal="center" vertical="center"/>
    </xf>
    <xf numFmtId="195" fontId="0" fillId="10" borderId="20" xfId="0" applyNumberFormat="1" applyFill="1" applyBorder="1" applyAlignment="1">
      <alignment/>
    </xf>
    <xf numFmtId="194" fontId="0" fillId="10" borderId="13" xfId="0" applyNumberFormat="1" applyFill="1" applyBorder="1" applyAlignment="1">
      <alignment horizontal="right" vertical="center"/>
    </xf>
    <xf numFmtId="0" fontId="69" fillId="0" borderId="13" xfId="0" applyFont="1" applyBorder="1" applyAlignment="1">
      <alignment horizontal="left" vertical="top"/>
    </xf>
    <xf numFmtId="0" fontId="69" fillId="0" borderId="13" xfId="0" applyFont="1" applyBorder="1" applyAlignment="1">
      <alignment horizontal="left" vertical="center"/>
    </xf>
    <xf numFmtId="0" fontId="1" fillId="0" borderId="13" xfId="0" applyFont="1" applyBorder="1" applyAlignment="1">
      <alignment horizontal="center" vertical="center"/>
    </xf>
    <xf numFmtId="0" fontId="11" fillId="0" borderId="25" xfId="0" applyFont="1" applyBorder="1" applyAlignment="1">
      <alignment horizontal="center" vertical="top" wrapText="1"/>
    </xf>
    <xf numFmtId="0" fontId="18" fillId="6" borderId="13" xfId="0" applyFont="1" applyFill="1" applyBorder="1" applyAlignment="1">
      <alignment horizontal="left" vertical="center" wrapText="1"/>
    </xf>
    <xf numFmtId="0" fontId="19" fillId="0" borderId="29" xfId="0" applyFont="1" applyBorder="1" applyAlignment="1">
      <alignment vertical="top" wrapText="1"/>
    </xf>
    <xf numFmtId="0" fontId="1" fillId="0" borderId="26" xfId="0" applyFont="1" applyBorder="1" applyAlignment="1">
      <alignment vertical="top" wrapText="1"/>
    </xf>
    <xf numFmtId="0" fontId="1" fillId="0" borderId="13" xfId="0" applyFont="1" applyBorder="1" applyAlignment="1">
      <alignment/>
    </xf>
    <xf numFmtId="0" fontId="1" fillId="35" borderId="17" xfId="0" applyFont="1" applyFill="1" applyBorder="1" applyAlignment="1">
      <alignment/>
    </xf>
    <xf numFmtId="0" fontId="11" fillId="0" borderId="17" xfId="0" applyFont="1" applyBorder="1" applyAlignment="1">
      <alignment vertical="top" wrapText="1"/>
    </xf>
    <xf numFmtId="0" fontId="11" fillId="0" borderId="30" xfId="0" applyFont="1" applyBorder="1" applyAlignment="1">
      <alignment vertical="top" wrapText="1"/>
    </xf>
    <xf numFmtId="0" fontId="19" fillId="0" borderId="31" xfId="0" applyFont="1" applyBorder="1" applyAlignment="1">
      <alignment horizontal="left"/>
    </xf>
    <xf numFmtId="0" fontId="19" fillId="0" borderId="32" xfId="0" applyFont="1" applyBorder="1" applyAlignment="1">
      <alignment horizontal="left"/>
    </xf>
    <xf numFmtId="0" fontId="19" fillId="0" borderId="33" xfId="0" applyFont="1" applyBorder="1" applyAlignment="1">
      <alignment horizontal="left"/>
    </xf>
    <xf numFmtId="0" fontId="70" fillId="0" borderId="0" xfId="0" applyFont="1" applyAlignment="1">
      <alignment horizontal="center" vertical="center"/>
    </xf>
    <xf numFmtId="0" fontId="71" fillId="0" borderId="0" xfId="0" applyFont="1" applyAlignment="1">
      <alignment horizontal="center"/>
    </xf>
    <xf numFmtId="3" fontId="71" fillId="0" borderId="0" xfId="0" applyNumberFormat="1" applyFont="1" applyAlignment="1">
      <alignment horizontal="center"/>
    </xf>
    <xf numFmtId="3" fontId="70" fillId="0" borderId="0" xfId="0" applyNumberFormat="1" applyFont="1" applyAlignment="1">
      <alignment/>
    </xf>
    <xf numFmtId="0" fontId="71" fillId="0" borderId="13" xfId="0" applyFont="1" applyBorder="1" applyAlignment="1">
      <alignment horizontal="center" vertical="center"/>
    </xf>
    <xf numFmtId="0" fontId="71" fillId="0" borderId="13" xfId="0" applyFont="1" applyBorder="1" applyAlignment="1">
      <alignment/>
    </xf>
    <xf numFmtId="3" fontId="71" fillId="0" borderId="13" xfId="0" applyNumberFormat="1" applyFont="1" applyBorder="1" applyAlignment="1">
      <alignment/>
    </xf>
    <xf numFmtId="0" fontId="72" fillId="0" borderId="0" xfId="0" applyFont="1" applyBorder="1" applyAlignment="1">
      <alignment/>
    </xf>
    <xf numFmtId="0" fontId="70" fillId="0" borderId="13" xfId="0" applyFont="1" applyBorder="1" applyAlignment="1">
      <alignment horizontal="center" vertical="center"/>
    </xf>
    <xf numFmtId="194" fontId="70" fillId="0" borderId="13" xfId="0" applyNumberFormat="1" applyFont="1" applyBorder="1" applyAlignment="1" applyProtection="1">
      <alignment horizontal="center" vertical="center"/>
      <protection locked="0"/>
    </xf>
    <xf numFmtId="194" fontId="70" fillId="0" borderId="13" xfId="0" applyNumberFormat="1" applyFont="1" applyBorder="1" applyAlignment="1">
      <alignment horizontal="right" vertical="center"/>
    </xf>
    <xf numFmtId="194" fontId="73" fillId="0" borderId="13" xfId="0" applyNumberFormat="1" applyFont="1" applyBorder="1" applyAlignment="1">
      <alignment horizontal="right"/>
    </xf>
    <xf numFmtId="0" fontId="70" fillId="0" borderId="20" xfId="0" applyFont="1" applyBorder="1" applyAlignment="1">
      <alignment horizontal="center"/>
    </xf>
    <xf numFmtId="0" fontId="71" fillId="0" borderId="20" xfId="0" applyFont="1" applyBorder="1" applyAlignment="1">
      <alignment horizontal="center"/>
    </xf>
    <xf numFmtId="3" fontId="70" fillId="0" borderId="20" xfId="0" applyNumberFormat="1" applyFont="1" applyBorder="1" applyAlignment="1">
      <alignment horizontal="center"/>
    </xf>
    <xf numFmtId="3" fontId="73" fillId="0" borderId="21" xfId="0" applyNumberFormat="1" applyFont="1" applyBorder="1" applyAlignment="1">
      <alignment horizontal="center"/>
    </xf>
    <xf numFmtId="3" fontId="70" fillId="0" borderId="13" xfId="0" applyNumberFormat="1" applyFont="1" applyBorder="1" applyAlignment="1">
      <alignment horizontal="center" vertical="center"/>
    </xf>
    <xf numFmtId="0" fontId="70" fillId="0" borderId="0" xfId="0" applyFont="1" applyAlignment="1">
      <alignment/>
    </xf>
    <xf numFmtId="0" fontId="21" fillId="0" borderId="34" xfId="0" applyFont="1" applyBorder="1" applyAlignment="1">
      <alignment horizontal="justify" vertical="center" wrapText="1"/>
    </xf>
    <xf numFmtId="2" fontId="70" fillId="0" borderId="13" xfId="0" applyNumberFormat="1" applyFont="1" applyBorder="1" applyAlignment="1">
      <alignment horizontal="center" vertical="center"/>
    </xf>
    <xf numFmtId="0" fontId="74" fillId="0" borderId="34" xfId="0" applyFont="1" applyBorder="1" applyAlignment="1">
      <alignment horizontal="left" wrapText="1"/>
    </xf>
    <xf numFmtId="0" fontId="74" fillId="0" borderId="34" xfId="0" applyFont="1" applyBorder="1" applyAlignment="1">
      <alignment horizontal="center" wrapText="1"/>
    </xf>
    <xf numFmtId="194" fontId="74" fillId="0" borderId="34" xfId="0" applyNumberFormat="1" applyFont="1" applyBorder="1" applyAlignment="1" applyProtection="1">
      <alignment horizontal="left" wrapText="1"/>
      <protection locked="0"/>
    </xf>
    <xf numFmtId="0" fontId="74" fillId="0" borderId="34" xfId="0" applyFont="1" applyBorder="1" applyAlignment="1">
      <alignment horizontal="left" vertical="center" wrapText="1"/>
    </xf>
    <xf numFmtId="0" fontId="74" fillId="0" borderId="34" xfId="0" applyFont="1" applyBorder="1" applyAlignment="1">
      <alignment horizontal="center" vertical="center" wrapText="1"/>
    </xf>
    <xf numFmtId="194" fontId="74" fillId="0" borderId="34" xfId="0" applyNumberFormat="1" applyFont="1" applyBorder="1" applyAlignment="1" applyProtection="1">
      <alignment horizontal="left" vertical="center" wrapText="1"/>
      <protection locked="0"/>
    </xf>
    <xf numFmtId="0" fontId="70" fillId="0" borderId="34" xfId="0" applyFont="1" applyBorder="1" applyAlignment="1">
      <alignment horizontal="left" vertical="center"/>
    </xf>
    <xf numFmtId="0" fontId="70" fillId="0" borderId="34" xfId="0" applyFont="1" applyBorder="1" applyAlignment="1">
      <alignment horizontal="center" vertical="center"/>
    </xf>
    <xf numFmtId="194" fontId="70" fillId="0" borderId="34" xfId="0" applyNumberFormat="1" applyFont="1" applyBorder="1" applyAlignment="1" applyProtection="1">
      <alignment horizontal="left" vertical="center"/>
      <protection locked="0"/>
    </xf>
    <xf numFmtId="0" fontId="74" fillId="0" borderId="34" xfId="0" applyFont="1" applyBorder="1" applyAlignment="1">
      <alignment horizontal="left" vertical="center"/>
    </xf>
    <xf numFmtId="0" fontId="74" fillId="0" borderId="34" xfId="0" applyFont="1" applyBorder="1" applyAlignment="1">
      <alignment horizontal="center" vertical="center"/>
    </xf>
    <xf numFmtId="194" fontId="74" fillId="0" borderId="34" xfId="0" applyNumberFormat="1" applyFont="1" applyBorder="1" applyAlignment="1" applyProtection="1">
      <alignment horizontal="left" vertical="center"/>
      <protection locked="0"/>
    </xf>
    <xf numFmtId="0" fontId="74" fillId="0" borderId="35" xfId="0" applyFont="1" applyBorder="1" applyAlignment="1">
      <alignment horizontal="left" vertical="center"/>
    </xf>
    <xf numFmtId="0" fontId="74" fillId="0" borderId="35" xfId="0" applyFont="1" applyBorder="1" applyAlignment="1">
      <alignment horizontal="center" vertical="center"/>
    </xf>
    <xf numFmtId="194" fontId="74" fillId="0" borderId="35" xfId="0" applyNumberFormat="1" applyFont="1" applyBorder="1" applyAlignment="1" applyProtection="1">
      <alignment horizontal="left" vertical="center"/>
      <protection locked="0"/>
    </xf>
    <xf numFmtId="194" fontId="71" fillId="0" borderId="13" xfId="0" applyNumberFormat="1" applyFont="1" applyBorder="1" applyAlignment="1">
      <alignment horizontal="right" vertical="center"/>
    </xf>
    <xf numFmtId="194" fontId="75" fillId="0" borderId="13" xfId="0" applyNumberFormat="1" applyFont="1" applyBorder="1" applyAlignment="1">
      <alignment horizontal="right"/>
    </xf>
    <xf numFmtId="0" fontId="71" fillId="0" borderId="0" xfId="0" applyFont="1" applyBorder="1" applyAlignment="1">
      <alignment/>
    </xf>
    <xf numFmtId="0" fontId="71" fillId="0" borderId="0" xfId="0" applyFont="1" applyBorder="1" applyAlignment="1">
      <alignment horizontal="center"/>
    </xf>
    <xf numFmtId="3" fontId="71" fillId="0" borderId="0" xfId="0" applyNumberFormat="1" applyFont="1" applyBorder="1" applyAlignment="1">
      <alignment/>
    </xf>
    <xf numFmtId="3" fontId="71" fillId="0" borderId="0" xfId="0" applyNumberFormat="1" applyFont="1" applyBorder="1" applyAlignment="1">
      <alignment horizontal="center"/>
    </xf>
    <xf numFmtId="0" fontId="70" fillId="0" borderId="13" xfId="0" applyFont="1" applyBorder="1" applyAlignment="1">
      <alignment/>
    </xf>
    <xf numFmtId="0" fontId="76" fillId="0" borderId="13" xfId="0" applyFont="1" applyFill="1" applyBorder="1" applyAlignment="1">
      <alignment horizontal="center" vertical="center"/>
    </xf>
    <xf numFmtId="194" fontId="70" fillId="0" borderId="13" xfId="0" applyNumberFormat="1" applyFont="1" applyBorder="1" applyAlignment="1">
      <alignment/>
    </xf>
    <xf numFmtId="194" fontId="71" fillId="0" borderId="13" xfId="0" applyNumberFormat="1" applyFont="1" applyBorder="1" applyAlignment="1">
      <alignment wrapText="1"/>
    </xf>
    <xf numFmtId="194" fontId="71" fillId="0" borderId="13" xfId="0" applyNumberFormat="1" applyFont="1" applyBorder="1" applyAlignment="1">
      <alignment/>
    </xf>
    <xf numFmtId="0" fontId="70" fillId="36" borderId="13" xfId="0" applyFont="1" applyFill="1" applyBorder="1" applyAlignment="1">
      <alignment/>
    </xf>
    <xf numFmtId="194" fontId="71" fillId="36" borderId="13" xfId="0" applyNumberFormat="1" applyFont="1" applyFill="1" applyBorder="1" applyAlignment="1">
      <alignment/>
    </xf>
    <xf numFmtId="0" fontId="77" fillId="0" borderId="13" xfId="0" applyFont="1" applyBorder="1" applyAlignment="1">
      <alignment horizontal="center" vertical="center"/>
    </xf>
    <xf numFmtId="0" fontId="71" fillId="0" borderId="20" xfId="0" applyFont="1" applyBorder="1" applyAlignment="1">
      <alignment horizontal="left" wrapText="1"/>
    </xf>
    <xf numFmtId="0" fontId="71" fillId="0" borderId="21" xfId="0" applyFont="1" applyBorder="1" applyAlignment="1">
      <alignment horizontal="left" wrapText="1"/>
    </xf>
    <xf numFmtId="0" fontId="21" fillId="0" borderId="36" xfId="0" applyFont="1" applyBorder="1" applyAlignment="1">
      <alignment horizontal="justify" vertical="center" wrapText="1"/>
    </xf>
    <xf numFmtId="3" fontId="70" fillId="0" borderId="13" xfId="0" applyNumberFormat="1" applyFont="1" applyBorder="1" applyAlignment="1">
      <alignment/>
    </xf>
    <xf numFmtId="0" fontId="70" fillId="0" borderId="13" xfId="0" applyFont="1" applyBorder="1" applyAlignment="1">
      <alignment horizontal="justify" vertical="center" wrapText="1"/>
    </xf>
    <xf numFmtId="194" fontId="74" fillId="0" borderId="34" xfId="0" applyNumberFormat="1" applyFont="1" applyBorder="1" applyAlignment="1">
      <alignment horizontal="right" vertical="center"/>
    </xf>
    <xf numFmtId="0" fontId="21" fillId="0" borderId="34" xfId="0" applyFont="1" applyBorder="1" applyAlignment="1">
      <alignment horizontal="left" vertical="center" wrapText="1"/>
    </xf>
    <xf numFmtId="0" fontId="74" fillId="0" borderId="35" xfId="0" applyFont="1" applyBorder="1" applyAlignment="1">
      <alignment horizontal="left" vertical="center" wrapText="1"/>
    </xf>
    <xf numFmtId="0" fontId="74" fillId="0" borderId="13" xfId="0" applyFont="1" applyBorder="1" applyAlignment="1">
      <alignment horizontal="left" vertical="center" wrapText="1"/>
    </xf>
    <xf numFmtId="0" fontId="74" fillId="0" borderId="13" xfId="0" applyFont="1" applyBorder="1" applyAlignment="1">
      <alignment horizontal="center" vertical="center" wrapText="1"/>
    </xf>
    <xf numFmtId="194" fontId="74" fillId="0" borderId="13" xfId="0" applyNumberFormat="1" applyFont="1" applyBorder="1" applyAlignment="1" applyProtection="1">
      <alignment horizontal="left" vertical="center" wrapText="1"/>
      <protection locked="0"/>
    </xf>
    <xf numFmtId="0" fontId="70" fillId="0" borderId="13" xfId="0" applyFont="1" applyBorder="1" applyAlignment="1">
      <alignment vertical="center"/>
    </xf>
    <xf numFmtId="194" fontId="70" fillId="0" borderId="13" xfId="0" applyNumberFormat="1" applyFont="1" applyBorder="1" applyAlignment="1" applyProtection="1">
      <alignment vertical="center"/>
      <protection locked="0"/>
    </xf>
    <xf numFmtId="194" fontId="78" fillId="0" borderId="34" xfId="0" applyNumberFormat="1" applyFont="1" applyBorder="1" applyAlignment="1">
      <alignment horizontal="right" vertical="center"/>
    </xf>
    <xf numFmtId="194" fontId="78" fillId="0" borderId="35" xfId="0" applyNumberFormat="1" applyFont="1" applyBorder="1" applyAlignment="1">
      <alignment horizontal="right" vertical="center"/>
    </xf>
    <xf numFmtId="194" fontId="70" fillId="0" borderId="14" xfId="0" applyNumberFormat="1" applyFont="1" applyBorder="1" applyAlignment="1" applyProtection="1">
      <alignment vertical="center"/>
      <protection locked="0"/>
    </xf>
    <xf numFmtId="194" fontId="78" fillId="0" borderId="13" xfId="0" applyNumberFormat="1" applyFont="1" applyBorder="1" applyAlignment="1">
      <alignment horizontal="right" vertical="center"/>
    </xf>
    <xf numFmtId="194" fontId="79" fillId="0" borderId="13" xfId="0" applyNumberFormat="1" applyFont="1" applyBorder="1" applyAlignment="1">
      <alignment horizontal="right" vertical="center"/>
    </xf>
    <xf numFmtId="0" fontId="71" fillId="0" borderId="0" xfId="0" applyFont="1" applyAlignment="1">
      <alignment/>
    </xf>
    <xf numFmtId="3" fontId="71" fillId="0" borderId="0" xfId="0" applyNumberFormat="1" applyFont="1" applyAlignment="1">
      <alignment/>
    </xf>
    <xf numFmtId="3" fontId="0" fillId="0" borderId="0" xfId="0" applyNumberFormat="1" applyAlignment="1">
      <alignment/>
    </xf>
    <xf numFmtId="0" fontId="80" fillId="0" borderId="0" xfId="0" applyFont="1" applyAlignment="1">
      <alignment/>
    </xf>
    <xf numFmtId="0" fontId="73" fillId="0" borderId="0" xfId="0" applyFont="1" applyAlignment="1">
      <alignment/>
    </xf>
    <xf numFmtId="0" fontId="23" fillId="0" borderId="13" xfId="0" applyFont="1" applyBorder="1" applyAlignment="1">
      <alignment horizontal="center"/>
    </xf>
    <xf numFmtId="194" fontId="73" fillId="0" borderId="13" xfId="0" applyNumberFormat="1" applyFont="1" applyBorder="1" applyAlignment="1">
      <alignment/>
    </xf>
    <xf numFmtId="0" fontId="23" fillId="0" borderId="0" xfId="0" applyFont="1" applyBorder="1" applyAlignment="1">
      <alignment horizontal="center"/>
    </xf>
    <xf numFmtId="0" fontId="71" fillId="0" borderId="0" xfId="0" applyFont="1" applyBorder="1" applyAlignment="1">
      <alignment horizontal="left"/>
    </xf>
    <xf numFmtId="194" fontId="73" fillId="0" borderId="0" xfId="0" applyNumberFormat="1" applyFont="1" applyBorder="1" applyAlignment="1">
      <alignment/>
    </xf>
    <xf numFmtId="194" fontId="24" fillId="0" borderId="13" xfId="0" applyNumberFormat="1" applyFont="1" applyBorder="1" applyAlignment="1">
      <alignment/>
    </xf>
    <xf numFmtId="0" fontId="71" fillId="0" borderId="0" xfId="0" applyFont="1" applyAlignment="1">
      <alignment horizontal="center" vertical="center"/>
    </xf>
    <xf numFmtId="0" fontId="70" fillId="0" borderId="13" xfId="0" applyFont="1" applyBorder="1" applyAlignment="1">
      <alignment vertical="center" wrapText="1"/>
    </xf>
    <xf numFmtId="0" fontId="70" fillId="0" borderId="28" xfId="0" applyFont="1" applyBorder="1" applyAlignment="1">
      <alignment horizontal="center" vertical="center"/>
    </xf>
    <xf numFmtId="0" fontId="71" fillId="0" borderId="28" xfId="0" applyFont="1" applyBorder="1" applyAlignment="1">
      <alignment horizontal="left" vertical="center" wrapText="1"/>
    </xf>
    <xf numFmtId="0" fontId="70" fillId="0" borderId="0" xfId="0" applyFont="1" applyAlignment="1">
      <alignment vertical="center"/>
    </xf>
    <xf numFmtId="0" fontId="71" fillId="0" borderId="0" xfId="0" applyFont="1" applyBorder="1" applyAlignment="1">
      <alignment horizontal="center" vertical="center"/>
    </xf>
    <xf numFmtId="0" fontId="21" fillId="0" borderId="13" xfId="0" applyFont="1" applyBorder="1" applyAlignment="1">
      <alignment horizontal="left" vertical="center" wrapText="1"/>
    </xf>
    <xf numFmtId="0" fontId="74" fillId="0" borderId="13" xfId="0" applyFont="1" applyFill="1" applyBorder="1" applyAlignment="1">
      <alignment horizontal="left" vertical="center" wrapText="1"/>
    </xf>
    <xf numFmtId="0" fontId="80" fillId="0" borderId="0" xfId="0" applyFont="1" applyAlignment="1">
      <alignment vertical="center"/>
    </xf>
    <xf numFmtId="0" fontId="71" fillId="0" borderId="0" xfId="0" applyFont="1" applyBorder="1" applyAlignment="1">
      <alignment horizontal="left" vertical="center"/>
    </xf>
    <xf numFmtId="0" fontId="70" fillId="0" borderId="13" xfId="0" applyFont="1" applyBorder="1" applyAlignment="1">
      <alignment horizontal="left" vertical="center" wrapText="1"/>
    </xf>
    <xf numFmtId="0" fontId="70" fillId="0" borderId="0" xfId="0" applyFont="1" applyFill="1" applyBorder="1" applyAlignment="1">
      <alignment/>
    </xf>
    <xf numFmtId="0" fontId="71" fillId="0" borderId="0" xfId="0" applyFont="1" applyFill="1" applyBorder="1" applyAlignment="1">
      <alignment horizontal="center" wrapText="1"/>
    </xf>
    <xf numFmtId="194" fontId="71" fillId="0" borderId="0" xfId="0" applyNumberFormat="1" applyFont="1" applyFill="1" applyBorder="1" applyAlignment="1">
      <alignment/>
    </xf>
    <xf numFmtId="0" fontId="4" fillId="10" borderId="13" xfId="0" applyFont="1" applyFill="1" applyBorder="1" applyAlignment="1">
      <alignment vertical="top" wrapText="1"/>
    </xf>
    <xf numFmtId="0" fontId="81" fillId="0" borderId="13" xfId="0" applyFont="1" applyBorder="1" applyAlignment="1">
      <alignment horizontal="left" vertical="top"/>
    </xf>
    <xf numFmtId="194" fontId="6" fillId="9" borderId="13" xfId="0" applyNumberFormat="1" applyFont="1" applyFill="1" applyBorder="1" applyAlignment="1">
      <alignment vertical="center"/>
    </xf>
    <xf numFmtId="0" fontId="2" fillId="37" borderId="13" xfId="0" applyFont="1" applyFill="1" applyBorder="1" applyAlignment="1">
      <alignment horizontal="justify" vertical="center" wrapText="1"/>
    </xf>
    <xf numFmtId="0" fontId="2" fillId="37" borderId="13" xfId="0" applyFont="1" applyFill="1" applyBorder="1" applyAlignment="1">
      <alignment vertical="center" wrapText="1"/>
    </xf>
    <xf numFmtId="0" fontId="4" fillId="33" borderId="12" xfId="0" applyFont="1" applyFill="1" applyBorder="1" applyAlignment="1">
      <alignment horizontal="center" vertical="top"/>
    </xf>
    <xf numFmtId="0" fontId="2" fillId="33" borderId="12" xfId="0" applyFont="1" applyFill="1" applyBorder="1" applyAlignment="1">
      <alignment horizontal="center" wrapText="1"/>
    </xf>
    <xf numFmtId="0" fontId="82" fillId="0" borderId="13" xfId="0" applyFont="1" applyBorder="1" applyAlignment="1">
      <alignment horizontal="center" vertical="top"/>
    </xf>
    <xf numFmtId="0" fontId="82" fillId="0" borderId="13" xfId="0" applyFont="1" applyBorder="1" applyAlignment="1">
      <alignment horizontal="left" vertical="top"/>
    </xf>
    <xf numFmtId="0" fontId="81" fillId="0" borderId="13" xfId="0" applyFont="1" applyBorder="1" applyAlignment="1">
      <alignment horizontal="center" vertical="top"/>
    </xf>
    <xf numFmtId="49" fontId="83" fillId="0" borderId="13" xfId="0" applyNumberFormat="1" applyFont="1" applyBorder="1" applyAlignment="1">
      <alignment horizontal="center" vertical="top"/>
    </xf>
    <xf numFmtId="194" fontId="82" fillId="0" borderId="13" xfId="0" applyNumberFormat="1" applyFont="1" applyBorder="1" applyAlignment="1">
      <alignment horizontal="right" vertical="top"/>
    </xf>
    <xf numFmtId="0" fontId="2" fillId="0" borderId="11" xfId="0" applyFont="1" applyFill="1" applyBorder="1" applyAlignment="1">
      <alignment horizontal="left" vertical="top" wrapText="1"/>
    </xf>
    <xf numFmtId="194" fontId="2" fillId="10" borderId="13" xfId="0" applyNumberFormat="1" applyFont="1" applyFill="1" applyBorder="1" applyAlignment="1" applyProtection="1">
      <alignment/>
      <protection locked="0"/>
    </xf>
    <xf numFmtId="194" fontId="2" fillId="18" borderId="13" xfId="0" applyNumberFormat="1" applyFont="1" applyFill="1" applyBorder="1" applyAlignment="1" applyProtection="1">
      <alignment/>
      <protection locked="0"/>
    </xf>
    <xf numFmtId="194" fontId="2" fillId="16" borderId="13" xfId="0" applyNumberFormat="1" applyFont="1" applyFill="1" applyBorder="1" applyAlignment="1" applyProtection="1">
      <alignment/>
      <protection locked="0"/>
    </xf>
    <xf numFmtId="194" fontId="2" fillId="9" borderId="13" xfId="0" applyNumberFormat="1" applyFont="1" applyFill="1" applyBorder="1" applyAlignment="1" applyProtection="1">
      <alignment/>
      <protection locked="0"/>
    </xf>
    <xf numFmtId="0" fontId="18" fillId="0" borderId="19" xfId="0" applyFont="1" applyFill="1" applyBorder="1" applyAlignment="1">
      <alignment horizontal="left" vertical="center" wrapText="1"/>
    </xf>
    <xf numFmtId="0" fontId="4" fillId="18" borderId="13" xfId="0" applyFont="1" applyFill="1" applyBorder="1" applyAlignment="1">
      <alignment vertical="top" wrapText="1"/>
    </xf>
    <xf numFmtId="0" fontId="4" fillId="16" borderId="13" xfId="0" applyFont="1" applyFill="1" applyBorder="1" applyAlignment="1">
      <alignment vertical="top" wrapText="1"/>
    </xf>
    <xf numFmtId="0" fontId="4" fillId="9" borderId="13" xfId="0" applyFont="1" applyFill="1" applyBorder="1" applyAlignment="1">
      <alignment vertical="top" wrapText="1"/>
    </xf>
    <xf numFmtId="194" fontId="2" fillId="8" borderId="13" xfId="0" applyNumberFormat="1" applyFont="1" applyFill="1" applyBorder="1" applyAlignment="1" applyProtection="1">
      <alignment vertical="top" wrapText="1"/>
      <protection locked="0"/>
    </xf>
    <xf numFmtId="0" fontId="4" fillId="0" borderId="28" xfId="0" applyFont="1" applyFill="1" applyBorder="1" applyAlignment="1">
      <alignment vertical="top" wrapText="1"/>
    </xf>
    <xf numFmtId="194" fontId="2" fillId="13" borderId="13" xfId="0" applyNumberFormat="1" applyFont="1" applyFill="1" applyBorder="1" applyAlignment="1" applyProtection="1">
      <alignment/>
      <protection locked="0"/>
    </xf>
    <xf numFmtId="194" fontId="81" fillId="0" borderId="13" xfId="0" applyNumberFormat="1" applyFont="1" applyBorder="1" applyAlignment="1" applyProtection="1">
      <alignment horizontal="left" vertical="top"/>
      <protection locked="0"/>
    </xf>
    <xf numFmtId="194" fontId="12" fillId="0" borderId="13" xfId="0" applyNumberFormat="1" applyFont="1" applyBorder="1" applyAlignment="1" applyProtection="1">
      <alignment vertical="top" wrapText="1"/>
      <protection locked="0"/>
    </xf>
    <xf numFmtId="0" fontId="2" fillId="0" borderId="14" xfId="0" applyFont="1" applyBorder="1" applyAlignment="1">
      <alignment vertical="center" wrapText="1"/>
    </xf>
    <xf numFmtId="0" fontId="2" fillId="0" borderId="13" xfId="0" applyFont="1" applyBorder="1" applyAlignment="1">
      <alignment vertical="center" wrapText="1"/>
    </xf>
    <xf numFmtId="0" fontId="2" fillId="0" borderId="13" xfId="0" applyFont="1" applyFill="1" applyBorder="1" applyAlignment="1">
      <alignment vertical="center" wrapText="1"/>
    </xf>
    <xf numFmtId="0" fontId="4" fillId="6" borderId="18" xfId="0" applyFont="1" applyFill="1" applyBorder="1" applyAlignment="1">
      <alignment vertical="center" wrapText="1"/>
    </xf>
    <xf numFmtId="0" fontId="6" fillId="0" borderId="17" xfId="0" applyFont="1" applyBorder="1" applyAlignment="1">
      <alignment wrapText="1"/>
    </xf>
    <xf numFmtId="2" fontId="6" fillId="0" borderId="25" xfId="0" applyNumberFormat="1" applyFont="1" applyBorder="1" applyAlignment="1">
      <alignment horizontal="center" vertical="center" wrapText="1"/>
    </xf>
    <xf numFmtId="194" fontId="6" fillId="0" borderId="25" xfId="0" applyNumberFormat="1" applyFont="1" applyBorder="1" applyAlignment="1" applyProtection="1">
      <alignment horizontal="center"/>
      <protection locked="0"/>
    </xf>
    <xf numFmtId="194" fontId="6" fillId="0" borderId="15" xfId="0" applyNumberFormat="1" applyFont="1" applyBorder="1" applyAlignment="1">
      <alignment/>
    </xf>
    <xf numFmtId="0" fontId="2" fillId="0" borderId="19" xfId="0" applyFont="1" applyBorder="1" applyAlignment="1">
      <alignment wrapText="1"/>
    </xf>
    <xf numFmtId="2" fontId="6" fillId="0" borderId="19" xfId="0" applyNumberFormat="1" applyFont="1" applyBorder="1" applyAlignment="1">
      <alignment horizontal="center" vertical="center" wrapText="1"/>
    </xf>
    <xf numFmtId="194" fontId="6" fillId="0" borderId="19" xfId="0" applyNumberFormat="1" applyFont="1" applyBorder="1" applyAlignment="1" applyProtection="1">
      <alignment horizontal="center"/>
      <protection locked="0"/>
    </xf>
    <xf numFmtId="194" fontId="6" fillId="0" borderId="12" xfId="0" applyNumberFormat="1" applyFont="1" applyBorder="1" applyAlignment="1">
      <alignment/>
    </xf>
    <xf numFmtId="0" fontId="6" fillId="0" borderId="13" xfId="0" applyFont="1" applyFill="1" applyBorder="1" applyAlignment="1">
      <alignment/>
    </xf>
    <xf numFmtId="0" fontId="0" fillId="0" borderId="13" xfId="0" applyFont="1" applyFill="1" applyBorder="1" applyAlignment="1">
      <alignment horizontal="center" vertical="center"/>
    </xf>
    <xf numFmtId="194" fontId="0" fillId="0" borderId="13" xfId="0" applyNumberFormat="1" applyFont="1" applyBorder="1" applyAlignment="1" applyProtection="1">
      <alignment/>
      <protection locked="0"/>
    </xf>
    <xf numFmtId="194" fontId="0" fillId="6" borderId="37" xfId="0" applyNumberFormat="1" applyFont="1" applyFill="1" applyBorder="1" applyAlignment="1">
      <alignment/>
    </xf>
    <xf numFmtId="0" fontId="6" fillId="0" borderId="22" xfId="0" applyFont="1" applyFill="1" applyBorder="1" applyAlignment="1">
      <alignment/>
    </xf>
    <xf numFmtId="0" fontId="6" fillId="0" borderId="38" xfId="0" applyFont="1" applyFill="1" applyBorder="1" applyAlignment="1">
      <alignment horizontal="center" vertical="center"/>
    </xf>
    <xf numFmtId="0" fontId="6" fillId="0" borderId="38" xfId="0" applyFont="1" applyFill="1" applyBorder="1" applyAlignment="1" applyProtection="1">
      <alignment/>
      <protection locked="0"/>
    </xf>
    <xf numFmtId="0" fontId="6" fillId="0" borderId="37" xfId="0" applyFont="1" applyFill="1" applyBorder="1" applyAlignment="1">
      <alignment/>
    </xf>
    <xf numFmtId="0" fontId="6" fillId="0" borderId="17" xfId="0" applyFont="1" applyBorder="1" applyAlignment="1">
      <alignment/>
    </xf>
    <xf numFmtId="0" fontId="6" fillId="0" borderId="19" xfId="0" applyFont="1" applyBorder="1" applyAlignment="1">
      <alignment horizontal="center" vertical="center"/>
    </xf>
    <xf numFmtId="0" fontId="6" fillId="0" borderId="19" xfId="0" applyFont="1" applyBorder="1" applyAlignment="1" applyProtection="1">
      <alignment/>
      <protection locked="0"/>
    </xf>
    <xf numFmtId="0" fontId="6" fillId="0" borderId="12" xfId="0" applyFont="1" applyBorder="1" applyAlignment="1">
      <alignment/>
    </xf>
    <xf numFmtId="0" fontId="6" fillId="0" borderId="17" xfId="0" applyFont="1" applyBorder="1" applyAlignment="1">
      <alignment vertical="top" wrapText="1"/>
    </xf>
    <xf numFmtId="194" fontId="6" fillId="0" borderId="19" xfId="0" applyNumberFormat="1" applyFont="1" applyBorder="1" applyAlignment="1" applyProtection="1">
      <alignment/>
      <protection locked="0"/>
    </xf>
    <xf numFmtId="0" fontId="2" fillId="0" borderId="17" xfId="0" applyFont="1" applyBorder="1" applyAlignment="1">
      <alignment vertical="top" wrapText="1"/>
    </xf>
    <xf numFmtId="2" fontId="2" fillId="0" borderId="19" xfId="0" applyNumberFormat="1" applyFont="1" applyBorder="1" applyAlignment="1">
      <alignment horizontal="center" vertical="center" wrapText="1"/>
    </xf>
    <xf numFmtId="0" fontId="2" fillId="0" borderId="19" xfId="0" applyFont="1" applyBorder="1" applyAlignment="1">
      <alignment vertical="top" wrapText="1"/>
    </xf>
    <xf numFmtId="0" fontId="6" fillId="0" borderId="13" xfId="0" applyFont="1" applyFill="1" applyBorder="1" applyAlignment="1">
      <alignment horizontal="center" vertical="center"/>
    </xf>
    <xf numFmtId="194" fontId="6" fillId="0" borderId="13" xfId="0" applyNumberFormat="1" applyFont="1" applyFill="1" applyBorder="1" applyAlignment="1">
      <alignment/>
    </xf>
    <xf numFmtId="194" fontId="6" fillId="6" borderId="21" xfId="0" applyNumberFormat="1" applyFont="1" applyFill="1" applyBorder="1" applyAlignment="1">
      <alignment/>
    </xf>
    <xf numFmtId="0" fontId="4" fillId="35" borderId="22" xfId="0" applyFont="1" applyFill="1" applyBorder="1" applyAlignment="1">
      <alignment vertical="center" wrapText="1"/>
    </xf>
    <xf numFmtId="0" fontId="6" fillId="0" borderId="22" xfId="0" applyFont="1" applyBorder="1" applyAlignment="1">
      <alignment vertical="center" wrapText="1"/>
    </xf>
    <xf numFmtId="0" fontId="2" fillId="0" borderId="17" xfId="0" applyFont="1" applyBorder="1" applyAlignment="1">
      <alignment vertical="center" wrapText="1"/>
    </xf>
    <xf numFmtId="0" fontId="2" fillId="0" borderId="30" xfId="0" applyFont="1" applyBorder="1" applyAlignment="1">
      <alignment vertical="center" wrapText="1"/>
    </xf>
    <xf numFmtId="0" fontId="4" fillId="0" borderId="28" xfId="0" applyFont="1" applyFill="1" applyBorder="1" applyAlignment="1">
      <alignment vertical="center" wrapText="1"/>
    </xf>
    <xf numFmtId="0" fontId="6" fillId="0" borderId="18" xfId="0" applyFont="1" applyBorder="1" applyAlignment="1">
      <alignment horizontal="center" vertical="center" wrapText="1"/>
    </xf>
    <xf numFmtId="0" fontId="2" fillId="0" borderId="25" xfId="0" applyFont="1" applyBorder="1" applyAlignment="1">
      <alignment horizontal="center" vertical="top" wrapText="1"/>
    </xf>
    <xf numFmtId="0" fontId="6" fillId="0" borderId="18" xfId="0" applyFont="1" applyBorder="1" applyAlignment="1">
      <alignment horizontal="center" vertical="top" wrapText="1"/>
    </xf>
    <xf numFmtId="0" fontId="6" fillId="0" borderId="13" xfId="0" applyFont="1" applyBorder="1" applyAlignment="1">
      <alignment horizontal="center" vertical="center" wrapText="1"/>
    </xf>
    <xf numFmtId="2" fontId="6" fillId="0" borderId="13" xfId="0" applyNumberFormat="1" applyFont="1" applyBorder="1" applyAlignment="1">
      <alignment horizontal="center" vertical="center" wrapText="1"/>
    </xf>
    <xf numFmtId="194" fontId="6" fillId="0" borderId="20" xfId="0" applyNumberFormat="1" applyFont="1" applyBorder="1" applyAlignment="1" applyProtection="1">
      <alignment vertical="center" wrapText="1"/>
      <protection locked="0"/>
    </xf>
    <xf numFmtId="0" fontId="2" fillId="0" borderId="28" xfId="0" applyFont="1" applyFill="1" applyBorder="1" applyAlignment="1">
      <alignment vertical="top" wrapText="1"/>
    </xf>
    <xf numFmtId="0" fontId="6" fillId="0" borderId="20" xfId="0" applyFont="1" applyFill="1" applyBorder="1" applyAlignment="1">
      <alignment horizontal="center" vertical="center"/>
    </xf>
    <xf numFmtId="0" fontId="6" fillId="0" borderId="20" xfId="0" applyFont="1" applyFill="1" applyBorder="1" applyAlignment="1">
      <alignment vertical="center"/>
    </xf>
    <xf numFmtId="0" fontId="6" fillId="0" borderId="28" xfId="0" applyFont="1" applyFill="1" applyBorder="1" applyAlignment="1">
      <alignment/>
    </xf>
    <xf numFmtId="0" fontId="0" fillId="0" borderId="0" xfId="0" applyFont="1" applyAlignment="1">
      <alignment vertical="center"/>
    </xf>
    <xf numFmtId="0" fontId="0" fillId="0" borderId="0" xfId="0" applyFont="1" applyAlignment="1">
      <alignment horizontal="center" vertical="center"/>
    </xf>
    <xf numFmtId="0" fontId="0" fillId="0" borderId="13" xfId="0" applyFont="1" applyBorder="1" applyAlignment="1">
      <alignment/>
    </xf>
    <xf numFmtId="0" fontId="4" fillId="0" borderId="13" xfId="0" applyFont="1" applyFill="1" applyBorder="1" applyAlignment="1">
      <alignment vertical="center" wrapText="1"/>
    </xf>
    <xf numFmtId="0" fontId="0" fillId="0" borderId="13" xfId="0" applyFont="1" applyBorder="1" applyAlignment="1">
      <alignment horizontal="center" vertical="center"/>
    </xf>
    <xf numFmtId="0" fontId="0" fillId="0" borderId="0" xfId="0" applyFont="1" applyBorder="1" applyAlignment="1">
      <alignment/>
    </xf>
    <xf numFmtId="0" fontId="4" fillId="0" borderId="0" xfId="0" applyFont="1" applyFill="1" applyBorder="1" applyAlignment="1">
      <alignment vertical="center" wrapText="1"/>
    </xf>
    <xf numFmtId="0" fontId="0" fillId="0" borderId="0" xfId="0" applyFont="1" applyBorder="1" applyAlignment="1">
      <alignment horizontal="center" vertical="center"/>
    </xf>
    <xf numFmtId="194" fontId="0" fillId="0" borderId="0" xfId="0" applyNumberFormat="1" applyFont="1" applyBorder="1" applyAlignment="1">
      <alignment/>
    </xf>
    <xf numFmtId="0" fontId="14" fillId="0" borderId="0" xfId="0" applyFont="1" applyAlignment="1">
      <alignment/>
    </xf>
    <xf numFmtId="0" fontId="26" fillId="0" borderId="0" xfId="0" applyFont="1" applyAlignment="1">
      <alignment/>
    </xf>
    <xf numFmtId="0" fontId="14" fillId="0" borderId="32" xfId="0" applyFont="1" applyBorder="1" applyAlignment="1">
      <alignment/>
    </xf>
    <xf numFmtId="0" fontId="14" fillId="0" borderId="13" xfId="0" applyFont="1" applyBorder="1" applyAlignment="1">
      <alignment/>
    </xf>
    <xf numFmtId="0" fontId="14" fillId="0" borderId="0" xfId="0" applyFont="1" applyAlignment="1">
      <alignment/>
    </xf>
    <xf numFmtId="194" fontId="14" fillId="0" borderId="0" xfId="0" applyNumberFormat="1" applyFont="1" applyAlignment="1">
      <alignment/>
    </xf>
    <xf numFmtId="194" fontId="71" fillId="0" borderId="13" xfId="0" applyNumberFormat="1" applyFont="1" applyFill="1" applyBorder="1" applyAlignment="1">
      <alignment/>
    </xf>
    <xf numFmtId="0" fontId="70" fillId="0" borderId="13" xfId="0" applyFont="1" applyFill="1" applyBorder="1" applyAlignment="1">
      <alignment/>
    </xf>
    <xf numFmtId="0" fontId="2" fillId="0" borderId="28"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13" fillId="0" borderId="13" xfId="0" applyFont="1" applyBorder="1" applyAlignment="1">
      <alignment horizontal="left" vertical="top" wrapText="1"/>
    </xf>
    <xf numFmtId="0" fontId="14" fillId="33" borderId="28" xfId="0" applyFont="1" applyFill="1" applyBorder="1" applyAlignment="1">
      <alignment horizontal="left" vertical="top" wrapText="1"/>
    </xf>
    <xf numFmtId="0" fontId="14" fillId="33" borderId="20" xfId="0" applyFont="1" applyFill="1" applyBorder="1" applyAlignment="1">
      <alignment horizontal="left" vertical="top" wrapText="1"/>
    </xf>
    <xf numFmtId="0" fontId="14" fillId="33" borderId="21" xfId="0" applyFont="1" applyFill="1" applyBorder="1" applyAlignment="1">
      <alignment horizontal="left" vertical="top" wrapText="1"/>
    </xf>
    <xf numFmtId="0" fontId="2" fillId="0" borderId="28"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8"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14" fillId="0" borderId="13" xfId="0" applyFont="1" applyFill="1" applyBorder="1" applyAlignment="1">
      <alignment horizontal="left" vertical="top" wrapText="1"/>
    </xf>
    <xf numFmtId="0" fontId="6" fillId="0" borderId="28"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12" fillId="7" borderId="28" xfId="0" applyFont="1" applyFill="1" applyBorder="1" applyAlignment="1">
      <alignment vertical="center" wrapText="1"/>
    </xf>
    <xf numFmtId="0" fontId="1" fillId="7" borderId="20" xfId="0" applyFont="1" applyFill="1" applyBorder="1" applyAlignment="1">
      <alignment vertical="center" wrapText="1"/>
    </xf>
    <xf numFmtId="0" fontId="1" fillId="7" borderId="21" xfId="0" applyFont="1" applyFill="1" applyBorder="1" applyAlignment="1">
      <alignment vertical="center" wrapText="1"/>
    </xf>
    <xf numFmtId="0" fontId="11" fillId="4" borderId="39" xfId="0" applyFont="1" applyFill="1" applyBorder="1" applyAlignment="1">
      <alignment horizontal="left" vertical="center" wrapText="1"/>
    </xf>
    <xf numFmtId="0" fontId="0" fillId="4" borderId="29" xfId="0" applyFill="1" applyBorder="1" applyAlignment="1">
      <alignment vertical="center"/>
    </xf>
    <xf numFmtId="0" fontId="0" fillId="4" borderId="40" xfId="0" applyFill="1" applyBorder="1" applyAlignment="1">
      <alignment vertical="center"/>
    </xf>
    <xf numFmtId="0" fontId="11" fillId="2" borderId="19" xfId="0" applyFont="1" applyFill="1" applyBorder="1" applyAlignment="1">
      <alignment vertical="top" wrapText="1"/>
    </xf>
    <xf numFmtId="0" fontId="1" fillId="2" borderId="24" xfId="0" applyFont="1" applyFill="1" applyBorder="1" applyAlignment="1">
      <alignment vertical="top" wrapText="1"/>
    </xf>
    <xf numFmtId="0" fontId="1" fillId="2" borderId="27" xfId="0" applyFont="1" applyFill="1" applyBorder="1" applyAlignment="1">
      <alignment vertical="top" wrapText="1"/>
    </xf>
    <xf numFmtId="0" fontId="11" fillId="2" borderId="17" xfId="0" applyFont="1" applyFill="1" applyBorder="1" applyAlignment="1">
      <alignment vertical="top" wrapText="1"/>
    </xf>
    <xf numFmtId="0" fontId="1" fillId="2" borderId="26" xfId="0" applyFont="1" applyFill="1" applyBorder="1" applyAlignment="1">
      <alignment vertical="top" wrapText="1"/>
    </xf>
    <xf numFmtId="0" fontId="1" fillId="2" borderId="37" xfId="0" applyFont="1" applyFill="1" applyBorder="1" applyAlignment="1">
      <alignment vertical="top" wrapText="1"/>
    </xf>
    <xf numFmtId="0" fontId="19" fillId="9" borderId="13" xfId="0" applyFont="1" applyFill="1" applyBorder="1" applyAlignment="1">
      <alignment horizontal="left"/>
    </xf>
    <xf numFmtId="0" fontId="12" fillId="2" borderId="19" xfId="0" applyFont="1" applyFill="1" applyBorder="1" applyAlignment="1">
      <alignment horizontal="left" vertical="top" wrapText="1" indent="5"/>
    </xf>
    <xf numFmtId="0" fontId="1" fillId="2" borderId="24" xfId="0" applyFont="1" applyFill="1" applyBorder="1" applyAlignment="1">
      <alignment horizontal="left" vertical="top" wrapText="1" indent="5"/>
    </xf>
    <xf numFmtId="0" fontId="12" fillId="2" borderId="13" xfId="0" applyFont="1" applyFill="1" applyBorder="1" applyAlignment="1">
      <alignment horizontal="left" vertical="top" wrapText="1" indent="5"/>
    </xf>
    <xf numFmtId="0" fontId="1" fillId="2" borderId="13" xfId="0" applyFont="1" applyFill="1" applyBorder="1" applyAlignment="1">
      <alignment horizontal="left" vertical="top" wrapText="1" indent="5"/>
    </xf>
    <xf numFmtId="0" fontId="12" fillId="6" borderId="17" xfId="0" applyFont="1" applyFill="1" applyBorder="1" applyAlignment="1">
      <alignment horizontal="left" vertical="top" wrapText="1" indent="5"/>
    </xf>
    <xf numFmtId="0" fontId="1" fillId="6" borderId="26" xfId="0" applyFont="1" applyFill="1" applyBorder="1" applyAlignment="1">
      <alignment horizontal="left" vertical="top" wrapText="1" indent="5"/>
    </xf>
    <xf numFmtId="0" fontId="1" fillId="6" borderId="19" xfId="0" applyFont="1" applyFill="1" applyBorder="1" applyAlignment="1">
      <alignment/>
    </xf>
    <xf numFmtId="0" fontId="1" fillId="6" borderId="24" xfId="0" applyFont="1" applyFill="1" applyBorder="1" applyAlignment="1">
      <alignment/>
    </xf>
    <xf numFmtId="0" fontId="1" fillId="0" borderId="19" xfId="0" applyFont="1" applyBorder="1" applyAlignment="1">
      <alignment/>
    </xf>
    <xf numFmtId="0" fontId="1" fillId="0" borderId="24" xfId="0" applyFont="1" applyBorder="1" applyAlignment="1">
      <alignment/>
    </xf>
    <xf numFmtId="0" fontId="1" fillId="0" borderId="27" xfId="0" applyFont="1" applyBorder="1" applyAlignment="1">
      <alignment/>
    </xf>
    <xf numFmtId="0" fontId="0" fillId="0" borderId="19" xfId="0" applyBorder="1" applyAlignment="1">
      <alignment/>
    </xf>
    <xf numFmtId="0" fontId="0" fillId="0" borderId="24" xfId="0" applyBorder="1" applyAlignment="1">
      <alignment/>
    </xf>
    <xf numFmtId="0" fontId="0" fillId="0" borderId="27" xfId="0" applyBorder="1" applyAlignment="1">
      <alignment/>
    </xf>
    <xf numFmtId="0" fontId="11" fillId="2" borderId="17" xfId="0" applyFont="1" applyFill="1" applyBorder="1" applyAlignment="1">
      <alignment horizontal="left" vertical="top" wrapText="1"/>
    </xf>
    <xf numFmtId="0" fontId="11" fillId="2" borderId="26" xfId="0" applyFont="1" applyFill="1" applyBorder="1" applyAlignment="1">
      <alignment horizontal="left" vertical="top" wrapText="1"/>
    </xf>
    <xf numFmtId="0" fontId="11" fillId="2" borderId="37" xfId="0" applyFont="1" applyFill="1" applyBorder="1" applyAlignment="1">
      <alignment horizontal="left" vertical="top" wrapText="1"/>
    </xf>
    <xf numFmtId="0" fontId="12" fillId="2" borderId="17" xfId="0" applyFont="1" applyFill="1" applyBorder="1" applyAlignment="1">
      <alignment horizontal="left" vertical="top" wrapText="1" indent="5"/>
    </xf>
    <xf numFmtId="0" fontId="0" fillId="0" borderId="26" xfId="0" applyBorder="1" applyAlignment="1">
      <alignment/>
    </xf>
    <xf numFmtId="0" fontId="0" fillId="0" borderId="37" xfId="0" applyBorder="1" applyAlignment="1">
      <alignment/>
    </xf>
    <xf numFmtId="0" fontId="11" fillId="2" borderId="13" xfId="0" applyFont="1" applyFill="1" applyBorder="1" applyAlignment="1">
      <alignment horizontal="left" vertical="top" wrapText="1"/>
    </xf>
    <xf numFmtId="0" fontId="4" fillId="0" borderId="28" xfId="0" applyFont="1" applyFill="1" applyBorder="1" applyAlignment="1">
      <alignment horizontal="center" vertical="top" wrapText="1"/>
    </xf>
    <xf numFmtId="0" fontId="4" fillId="0" borderId="20" xfId="0" applyFont="1" applyFill="1" applyBorder="1" applyAlignment="1">
      <alignment horizontal="center" vertical="top" wrapText="1"/>
    </xf>
    <xf numFmtId="0" fontId="4" fillId="0" borderId="21" xfId="0" applyFont="1" applyFill="1" applyBorder="1" applyAlignment="1">
      <alignment horizontal="center" vertical="top" wrapText="1"/>
    </xf>
    <xf numFmtId="0" fontId="2" fillId="18" borderId="28" xfId="0" applyFont="1" applyFill="1" applyBorder="1" applyAlignment="1">
      <alignment horizontal="left" vertical="center" wrapText="1"/>
    </xf>
    <xf numFmtId="0" fontId="2" fillId="18" borderId="20" xfId="0" applyFont="1" applyFill="1" applyBorder="1" applyAlignment="1">
      <alignment horizontal="left" vertical="center" wrapText="1"/>
    </xf>
    <xf numFmtId="0" fontId="2" fillId="18" borderId="21" xfId="0" applyFont="1" applyFill="1" applyBorder="1" applyAlignment="1">
      <alignment horizontal="left" vertical="center" wrapText="1"/>
    </xf>
    <xf numFmtId="0" fontId="0" fillId="0" borderId="13" xfId="0" applyBorder="1" applyAlignment="1">
      <alignment/>
    </xf>
    <xf numFmtId="194" fontId="6" fillId="35" borderId="28" xfId="0" applyNumberFormat="1" applyFont="1" applyFill="1" applyBorder="1" applyAlignment="1">
      <alignment horizontal="right"/>
    </xf>
    <xf numFmtId="194" fontId="6" fillId="35" borderId="20" xfId="0" applyNumberFormat="1" applyFont="1" applyFill="1" applyBorder="1" applyAlignment="1">
      <alignment horizontal="right"/>
    </xf>
    <xf numFmtId="194" fontId="6" fillId="35" borderId="21" xfId="0" applyNumberFormat="1" applyFont="1" applyFill="1" applyBorder="1" applyAlignment="1">
      <alignment horizontal="right"/>
    </xf>
    <xf numFmtId="0" fontId="25" fillId="9" borderId="13" xfId="0" applyFont="1" applyFill="1" applyBorder="1" applyAlignment="1">
      <alignment horizontal="left"/>
    </xf>
    <xf numFmtId="194" fontId="12" fillId="18" borderId="17" xfId="0" applyNumberFormat="1" applyFont="1" applyFill="1" applyBorder="1" applyAlignment="1">
      <alignment horizontal="right" vertical="center" wrapText="1"/>
    </xf>
    <xf numFmtId="194" fontId="1" fillId="18" borderId="26" xfId="0" applyNumberFormat="1" applyFont="1" applyFill="1" applyBorder="1" applyAlignment="1">
      <alignment horizontal="right" vertical="center" wrapText="1"/>
    </xf>
    <xf numFmtId="194" fontId="1" fillId="18" borderId="37" xfId="0" applyNumberFormat="1" applyFont="1" applyFill="1" applyBorder="1" applyAlignment="1">
      <alignment horizontal="right" vertical="center" wrapText="1"/>
    </xf>
    <xf numFmtId="0" fontId="11" fillId="34" borderId="17" xfId="0" applyFont="1" applyFill="1" applyBorder="1" applyAlignment="1">
      <alignment vertical="top" wrapText="1"/>
    </xf>
    <xf numFmtId="0" fontId="1" fillId="34" borderId="26" xfId="0" applyFont="1" applyFill="1" applyBorder="1" applyAlignment="1">
      <alignment vertical="top" wrapText="1"/>
    </xf>
    <xf numFmtId="0" fontId="1" fillId="34" borderId="37" xfId="0" applyFont="1" applyFill="1" applyBorder="1" applyAlignment="1">
      <alignment vertical="top" wrapText="1"/>
    </xf>
    <xf numFmtId="0" fontId="2" fillId="16" borderId="28" xfId="0" applyFont="1" applyFill="1" applyBorder="1" applyAlignment="1">
      <alignment horizontal="left" vertical="center" wrapText="1"/>
    </xf>
    <xf numFmtId="0" fontId="2" fillId="16" borderId="20" xfId="0" applyFont="1" applyFill="1" applyBorder="1" applyAlignment="1">
      <alignment horizontal="left" vertical="center" wrapText="1"/>
    </xf>
    <xf numFmtId="0" fontId="2" fillId="16" borderId="21" xfId="0" applyFont="1" applyFill="1" applyBorder="1" applyAlignment="1">
      <alignment horizontal="left" vertical="center" wrapText="1"/>
    </xf>
    <xf numFmtId="0" fontId="12" fillId="6" borderId="19" xfId="0" applyFont="1" applyFill="1" applyBorder="1" applyAlignment="1">
      <alignment horizontal="left" vertical="top" wrapText="1" indent="5"/>
    </xf>
    <xf numFmtId="0" fontId="1" fillId="6" borderId="24" xfId="0" applyFont="1" applyFill="1" applyBorder="1" applyAlignment="1">
      <alignment horizontal="left" vertical="top" wrapText="1" indent="5"/>
    </xf>
    <xf numFmtId="0" fontId="11" fillId="6" borderId="17" xfId="0" applyFont="1" applyFill="1" applyBorder="1" applyAlignment="1">
      <alignment vertical="top" wrapText="1"/>
    </xf>
    <xf numFmtId="0" fontId="1" fillId="6" borderId="26" xfId="0" applyFont="1" applyFill="1" applyBorder="1" applyAlignment="1">
      <alignment vertical="top" wrapText="1"/>
    </xf>
    <xf numFmtId="0" fontId="1" fillId="6" borderId="37" xfId="0" applyFont="1" applyFill="1" applyBorder="1" applyAlignment="1">
      <alignment vertical="top" wrapText="1"/>
    </xf>
    <xf numFmtId="0" fontId="11" fillId="18" borderId="19" xfId="0" applyFont="1" applyFill="1" applyBorder="1" applyAlignment="1">
      <alignment horizontal="left" vertical="top" wrapText="1"/>
    </xf>
    <xf numFmtId="0" fontId="1" fillId="18" borderId="24" xfId="0" applyFont="1" applyFill="1" applyBorder="1" applyAlignment="1">
      <alignment horizontal="left" vertical="top" wrapText="1"/>
    </xf>
    <xf numFmtId="0" fontId="1" fillId="18" borderId="27" xfId="0" applyFont="1" applyFill="1" applyBorder="1" applyAlignment="1">
      <alignment horizontal="left" vertical="top" wrapText="1"/>
    </xf>
    <xf numFmtId="0" fontId="19" fillId="10" borderId="13" xfId="0" applyFont="1" applyFill="1" applyBorder="1" applyAlignment="1">
      <alignment horizontal="left" wrapText="1"/>
    </xf>
    <xf numFmtId="0" fontId="11" fillId="0" borderId="19" xfId="0" applyFont="1" applyBorder="1" applyAlignment="1">
      <alignment horizontal="center" vertical="center" wrapText="1"/>
    </xf>
    <xf numFmtId="0" fontId="1" fillId="0" borderId="25" xfId="0" applyFont="1" applyBorder="1" applyAlignment="1">
      <alignment horizontal="center" vertical="center" wrapText="1"/>
    </xf>
    <xf numFmtId="0" fontId="2" fillId="10" borderId="28" xfId="0" applyFont="1" applyFill="1" applyBorder="1" applyAlignment="1">
      <alignment horizontal="left" vertical="center" wrapText="1"/>
    </xf>
    <xf numFmtId="0" fontId="2" fillId="10" borderId="20" xfId="0" applyFont="1" applyFill="1" applyBorder="1" applyAlignment="1">
      <alignment horizontal="left" vertical="center" wrapText="1"/>
    </xf>
    <xf numFmtId="0" fontId="2" fillId="10" borderId="21" xfId="0" applyFont="1" applyFill="1" applyBorder="1" applyAlignment="1">
      <alignment horizontal="left" vertical="center" wrapText="1"/>
    </xf>
    <xf numFmtId="0" fontId="20" fillId="0" borderId="13" xfId="0" applyFont="1" applyBorder="1" applyAlignment="1">
      <alignment horizontal="left" vertical="center"/>
    </xf>
    <xf numFmtId="0" fontId="2" fillId="8" borderId="28" xfId="0" applyFont="1" applyFill="1" applyBorder="1" applyAlignment="1">
      <alignment horizontal="left" vertical="center" wrapText="1"/>
    </xf>
    <xf numFmtId="0" fontId="2" fillId="8" borderId="20" xfId="0" applyFont="1" applyFill="1" applyBorder="1" applyAlignment="1">
      <alignment horizontal="left" vertical="center" wrapText="1"/>
    </xf>
    <xf numFmtId="0" fontId="2" fillId="8" borderId="21" xfId="0" applyFont="1" applyFill="1" applyBorder="1" applyAlignment="1">
      <alignment horizontal="left" vertical="center" wrapText="1"/>
    </xf>
    <xf numFmtId="0" fontId="0" fillId="0" borderId="28" xfId="0" applyFont="1" applyBorder="1" applyAlignment="1">
      <alignment horizontal="center"/>
    </xf>
    <xf numFmtId="0" fontId="0" fillId="0" borderId="20" xfId="0" applyFont="1" applyBorder="1" applyAlignment="1">
      <alignment horizontal="center"/>
    </xf>
    <xf numFmtId="0" fontId="0" fillId="0" borderId="21" xfId="0" applyFont="1" applyBorder="1" applyAlignment="1">
      <alignment horizontal="center"/>
    </xf>
    <xf numFmtId="0" fontId="2" fillId="33" borderId="28" xfId="0" applyFont="1" applyFill="1" applyBorder="1" applyAlignment="1">
      <alignment horizontal="left" vertical="top" wrapText="1"/>
    </xf>
    <xf numFmtId="0" fontId="2" fillId="33" borderId="20" xfId="0" applyFont="1" applyFill="1" applyBorder="1" applyAlignment="1">
      <alignment horizontal="left" vertical="top" wrapText="1"/>
    </xf>
    <xf numFmtId="0" fontId="2" fillId="33" borderId="21" xfId="0" applyFont="1" applyFill="1" applyBorder="1" applyAlignment="1">
      <alignment horizontal="left" vertical="top" wrapText="1"/>
    </xf>
    <xf numFmtId="0" fontId="69" fillId="0" borderId="32" xfId="0" applyFont="1" applyBorder="1" applyAlignment="1">
      <alignment horizontal="left" vertical="center"/>
    </xf>
    <xf numFmtId="0" fontId="18" fillId="2" borderId="17" xfId="0" applyFont="1" applyFill="1" applyBorder="1" applyAlignment="1">
      <alignment vertical="center" wrapText="1"/>
    </xf>
    <xf numFmtId="0" fontId="0" fillId="2" borderId="26" xfId="0" applyFill="1" applyBorder="1" applyAlignment="1">
      <alignment vertical="center" wrapText="1"/>
    </xf>
    <xf numFmtId="0" fontId="0" fillId="2" borderId="37" xfId="0" applyFill="1" applyBorder="1" applyAlignment="1">
      <alignment vertical="center" wrapText="1"/>
    </xf>
    <xf numFmtId="0" fontId="2" fillId="9" borderId="28" xfId="0" applyFont="1" applyFill="1" applyBorder="1" applyAlignment="1">
      <alignment horizontal="left" vertical="top" wrapText="1"/>
    </xf>
    <xf numFmtId="0" fontId="2" fillId="9" borderId="20" xfId="0" applyFont="1" applyFill="1" applyBorder="1" applyAlignment="1">
      <alignment horizontal="left" vertical="top" wrapText="1"/>
    </xf>
    <xf numFmtId="0" fontId="2" fillId="9" borderId="21" xfId="0" applyFont="1" applyFill="1" applyBorder="1" applyAlignment="1">
      <alignment horizontal="left" vertical="top" wrapText="1"/>
    </xf>
    <xf numFmtId="0" fontId="1" fillId="6" borderId="19" xfId="0" applyFont="1" applyFill="1" applyBorder="1" applyAlignment="1">
      <alignment vertical="center"/>
    </xf>
    <xf numFmtId="0" fontId="1" fillId="6" borderId="24" xfId="0" applyFont="1" applyFill="1" applyBorder="1" applyAlignment="1">
      <alignment vertical="center"/>
    </xf>
    <xf numFmtId="0" fontId="71" fillId="0" borderId="0" xfId="0" applyFont="1" applyAlignment="1">
      <alignment horizontal="center"/>
    </xf>
    <xf numFmtId="0" fontId="71" fillId="0" borderId="28" xfId="0" applyFont="1" applyBorder="1" applyAlignment="1">
      <alignment horizontal="left" wrapText="1"/>
    </xf>
    <xf numFmtId="0" fontId="71" fillId="0" borderId="20" xfId="0" applyFont="1" applyBorder="1" applyAlignment="1">
      <alignment horizontal="left" wrapText="1"/>
    </xf>
    <xf numFmtId="0" fontId="71" fillId="0" borderId="21" xfId="0" applyFont="1" applyBorder="1" applyAlignment="1">
      <alignment horizontal="left" wrapText="1"/>
    </xf>
    <xf numFmtId="0" fontId="71" fillId="0" borderId="28" xfId="0" applyFont="1" applyBorder="1" applyAlignment="1">
      <alignment horizontal="center" wrapText="1"/>
    </xf>
    <xf numFmtId="0" fontId="71" fillId="0" borderId="20" xfId="0" applyFont="1" applyBorder="1" applyAlignment="1">
      <alignment horizontal="center" wrapText="1"/>
    </xf>
    <xf numFmtId="0" fontId="71" fillId="0" borderId="21" xfId="0" applyFont="1" applyBorder="1" applyAlignment="1">
      <alignment horizontal="center" wrapText="1"/>
    </xf>
    <xf numFmtId="0" fontId="71" fillId="0" borderId="28" xfId="0" applyFont="1" applyBorder="1" applyAlignment="1">
      <alignment horizontal="left"/>
    </xf>
    <xf numFmtId="0" fontId="71" fillId="0" borderId="20" xfId="0" applyFont="1" applyBorder="1" applyAlignment="1">
      <alignment horizontal="left"/>
    </xf>
    <xf numFmtId="0" fontId="71" fillId="0" borderId="21" xfId="0" applyFont="1" applyBorder="1" applyAlignment="1">
      <alignment horizontal="left"/>
    </xf>
    <xf numFmtId="0" fontId="70" fillId="0" borderId="13" xfId="0" applyFont="1" applyBorder="1" applyAlignment="1">
      <alignment horizontal="left" wrapText="1"/>
    </xf>
    <xf numFmtId="0" fontId="71" fillId="0" borderId="13" xfId="0" applyFont="1" applyBorder="1" applyAlignment="1">
      <alignment horizontal="left"/>
    </xf>
    <xf numFmtId="0" fontId="70" fillId="0" borderId="28" xfId="0" applyFont="1" applyBorder="1" applyAlignment="1">
      <alignment horizontal="left" wrapText="1"/>
    </xf>
    <xf numFmtId="0" fontId="70" fillId="0" borderId="20" xfId="0" applyFont="1" applyBorder="1" applyAlignment="1">
      <alignment horizontal="left" wrapText="1"/>
    </xf>
    <xf numFmtId="0" fontId="71" fillId="36" borderId="28" xfId="0" applyFont="1" applyFill="1" applyBorder="1" applyAlignment="1">
      <alignment horizontal="center" wrapText="1"/>
    </xf>
    <xf numFmtId="0" fontId="71" fillId="36" borderId="20" xfId="0" applyFont="1" applyFill="1" applyBorder="1" applyAlignment="1">
      <alignment horizontal="center" wrapText="1"/>
    </xf>
    <xf numFmtId="0" fontId="71" fillId="36" borderId="21" xfId="0" applyFont="1" applyFill="1" applyBorder="1" applyAlignment="1">
      <alignment horizontal="center" wrapText="1"/>
    </xf>
    <xf numFmtId="0" fontId="70" fillId="0" borderId="28" xfId="0" applyFont="1" applyBorder="1" applyAlignment="1">
      <alignment horizontal="left"/>
    </xf>
    <xf numFmtId="0" fontId="70" fillId="0" borderId="20" xfId="0" applyFont="1" applyBorder="1" applyAlignment="1">
      <alignment horizontal="left"/>
    </xf>
    <xf numFmtId="0" fontId="70" fillId="0" borderId="21" xfId="0" applyFont="1" applyBorder="1" applyAlignment="1">
      <alignment horizontal="left"/>
    </xf>
    <xf numFmtId="0" fontId="71" fillId="0" borderId="28" xfId="0" applyFont="1" applyFill="1" applyBorder="1" applyAlignment="1">
      <alignment horizontal="center" wrapText="1"/>
    </xf>
    <xf numFmtId="0" fontId="71" fillId="0" borderId="20" xfId="0" applyFont="1" applyFill="1" applyBorder="1" applyAlignment="1">
      <alignment horizontal="center" wrapText="1"/>
    </xf>
    <xf numFmtId="0" fontId="71" fillId="0" borderId="21" xfId="0" applyFont="1" applyFill="1" applyBorder="1" applyAlignment="1">
      <alignment horizontal="center" wrapText="1"/>
    </xf>
    <xf numFmtId="0" fontId="24" fillId="0" borderId="28" xfId="0" applyFont="1" applyBorder="1" applyAlignment="1">
      <alignment horizontal="left"/>
    </xf>
    <xf numFmtId="0" fontId="24" fillId="0" borderId="20" xfId="0" applyFont="1" applyBorder="1" applyAlignment="1">
      <alignment horizontal="left"/>
    </xf>
    <xf numFmtId="0" fontId="24" fillId="0" borderId="21" xfId="0" applyFont="1" applyBorder="1" applyAlignment="1">
      <alignment horizontal="left"/>
    </xf>
    <xf numFmtId="0" fontId="14" fillId="17" borderId="28" xfId="0" applyFont="1" applyFill="1" applyBorder="1" applyAlignment="1">
      <alignment horizontal="left"/>
    </xf>
    <xf numFmtId="0" fontId="14" fillId="17" borderId="20" xfId="0" applyFont="1" applyFill="1" applyBorder="1" applyAlignment="1">
      <alignment horizontal="left"/>
    </xf>
    <xf numFmtId="0" fontId="14" fillId="17" borderId="21" xfId="0" applyFont="1" applyFill="1" applyBorder="1" applyAlignment="1">
      <alignment horizontal="left"/>
    </xf>
    <xf numFmtId="194" fontId="14" fillId="0" borderId="13" xfId="0" applyNumberFormat="1" applyFont="1" applyBorder="1" applyAlignment="1">
      <alignment horizontal="center"/>
    </xf>
    <xf numFmtId="0" fontId="14" fillId="7" borderId="13" xfId="0" applyFont="1" applyFill="1" applyBorder="1" applyAlignment="1">
      <alignment horizontal="center"/>
    </xf>
    <xf numFmtId="0" fontId="14" fillId="13" borderId="28" xfId="0" applyFont="1" applyFill="1" applyBorder="1" applyAlignment="1">
      <alignment horizontal="left" wrapText="1"/>
    </xf>
    <xf numFmtId="0" fontId="14" fillId="13" borderId="20" xfId="0" applyFont="1" applyFill="1" applyBorder="1" applyAlignment="1">
      <alignment horizontal="left" wrapText="1"/>
    </xf>
    <xf numFmtId="0" fontId="14" fillId="13" borderId="21" xfId="0" applyFont="1" applyFill="1" applyBorder="1" applyAlignment="1">
      <alignment horizontal="left" wrapText="1"/>
    </xf>
    <xf numFmtId="194" fontId="14" fillId="0" borderId="13" xfId="0" applyNumberFormat="1" applyFont="1" applyBorder="1" applyAlignment="1">
      <alignment horizontal="center" wrapText="1"/>
    </xf>
    <xf numFmtId="0" fontId="14" fillId="19" borderId="28" xfId="0" applyFont="1" applyFill="1" applyBorder="1" applyAlignment="1">
      <alignment horizontal="left"/>
    </xf>
    <xf numFmtId="0" fontId="14" fillId="19" borderId="20" xfId="0" applyFont="1" applyFill="1" applyBorder="1" applyAlignment="1">
      <alignment horizontal="left"/>
    </xf>
    <xf numFmtId="0" fontId="14" fillId="19" borderId="21" xfId="0" applyFont="1" applyFill="1" applyBorder="1" applyAlignment="1">
      <alignment horizontal="left"/>
    </xf>
    <xf numFmtId="0" fontId="14" fillId="38" borderId="28" xfId="0" applyFont="1" applyFill="1" applyBorder="1" applyAlignment="1">
      <alignment horizontal="left"/>
    </xf>
    <xf numFmtId="0" fontId="14" fillId="38" borderId="20" xfId="0" applyFont="1" applyFill="1" applyBorder="1" applyAlignment="1">
      <alignment horizontal="left"/>
    </xf>
    <xf numFmtId="0" fontId="14" fillId="38" borderId="21" xfId="0" applyFont="1" applyFill="1" applyBorder="1" applyAlignment="1">
      <alignment horizontal="lef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0 6" xfId="55"/>
    <cellStyle name="Normal 2" xfId="56"/>
    <cellStyle name="Normal 2 2" xfId="57"/>
    <cellStyle name="Normal 3" xfId="58"/>
    <cellStyle name="Normal 4"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J144"/>
  <sheetViews>
    <sheetView zoomScaleSheetLayoutView="100" workbookViewId="0" topLeftCell="A1">
      <selection activeCell="B12" sqref="B12"/>
    </sheetView>
  </sheetViews>
  <sheetFormatPr defaultColWidth="9.140625" defaultRowHeight="15"/>
  <cols>
    <col min="1" max="1" width="5.8515625" style="1" customWidth="1"/>
    <col min="2" max="2" width="43.57421875" style="2" customWidth="1"/>
    <col min="3" max="3" width="6.7109375" style="122" customWidth="1"/>
    <col min="4" max="4" width="7.421875" style="3" bestFit="1" customWidth="1"/>
    <col min="5" max="5" width="15.8515625" style="4" customWidth="1"/>
    <col min="6" max="6" width="19.7109375" style="22" customWidth="1"/>
  </cols>
  <sheetData>
    <row r="2" spans="1:6" s="58" customFormat="1" ht="15">
      <c r="A2" s="537" t="s">
        <v>16</v>
      </c>
      <c r="B2" s="538"/>
      <c r="C2" s="538"/>
      <c r="D2" s="538"/>
      <c r="E2" s="538"/>
      <c r="F2" s="539"/>
    </row>
    <row r="3" spans="1:7" ht="30">
      <c r="A3" s="12">
        <v>1</v>
      </c>
      <c r="B3" s="7" t="s">
        <v>6</v>
      </c>
      <c r="C3" s="117"/>
      <c r="D3" s="8"/>
      <c r="E3" s="9"/>
      <c r="F3" s="9"/>
      <c r="G3" s="6"/>
    </row>
    <row r="4" spans="1:7" ht="29.25">
      <c r="A4" s="170" t="s">
        <v>0</v>
      </c>
      <c r="B4" s="169" t="s">
        <v>1</v>
      </c>
      <c r="C4" s="118" t="s">
        <v>2</v>
      </c>
      <c r="D4" s="170" t="s">
        <v>3</v>
      </c>
      <c r="E4" s="170" t="s">
        <v>4</v>
      </c>
      <c r="F4" s="170" t="s">
        <v>5</v>
      </c>
      <c r="G4" s="6"/>
    </row>
    <row r="5" spans="1:7" ht="42.75">
      <c r="A5" s="13" t="s">
        <v>11</v>
      </c>
      <c r="B5" s="43" t="s">
        <v>96</v>
      </c>
      <c r="C5" s="119" t="s">
        <v>9</v>
      </c>
      <c r="D5" s="5">
        <v>312</v>
      </c>
      <c r="E5" s="60"/>
      <c r="F5" s="59">
        <f>D5*E5</f>
        <v>0</v>
      </c>
      <c r="G5" s="6"/>
    </row>
    <row r="6" spans="1:7" ht="42.75">
      <c r="A6" s="13" t="s">
        <v>12</v>
      </c>
      <c r="B6" s="10" t="s">
        <v>97</v>
      </c>
      <c r="C6" s="119" t="s">
        <v>10</v>
      </c>
      <c r="D6" s="11">
        <v>105</v>
      </c>
      <c r="E6" s="60"/>
      <c r="F6" s="59">
        <f>D6*E6</f>
        <v>0</v>
      </c>
      <c r="G6" s="6"/>
    </row>
    <row r="7" spans="1:7" ht="71.25">
      <c r="A7" s="13" t="s">
        <v>63</v>
      </c>
      <c r="B7" s="43" t="s">
        <v>98</v>
      </c>
      <c r="C7" s="119" t="s">
        <v>9</v>
      </c>
      <c r="D7" s="11">
        <v>551</v>
      </c>
      <c r="E7" s="60"/>
      <c r="F7" s="59">
        <f>D7*E7</f>
        <v>0</v>
      </c>
      <c r="G7" s="6"/>
    </row>
    <row r="8" spans="1:7" ht="57">
      <c r="A8" s="13" t="s">
        <v>13</v>
      </c>
      <c r="B8" s="43" t="s">
        <v>99</v>
      </c>
      <c r="C8" s="119" t="s">
        <v>9</v>
      </c>
      <c r="D8" s="11">
        <v>312</v>
      </c>
      <c r="E8" s="60"/>
      <c r="F8" s="59">
        <f>D8*E8</f>
        <v>0</v>
      </c>
      <c r="G8" s="6"/>
    </row>
    <row r="9" spans="1:7" ht="57">
      <c r="A9" s="13" t="s">
        <v>109</v>
      </c>
      <c r="B9" s="43" t="s">
        <v>100</v>
      </c>
      <c r="C9" s="119" t="s">
        <v>7</v>
      </c>
      <c r="D9" s="11">
        <v>1</v>
      </c>
      <c r="E9" s="60"/>
      <c r="F9" s="59">
        <f>D9*E9</f>
        <v>0</v>
      </c>
      <c r="G9" s="6"/>
    </row>
    <row r="10" spans="1:7" ht="15">
      <c r="A10" s="13"/>
      <c r="B10" s="16"/>
      <c r="C10" s="119"/>
      <c r="D10" s="5"/>
      <c r="E10" s="21" t="s">
        <v>79</v>
      </c>
      <c r="F10" s="96">
        <f>SUM(F5:F9)</f>
        <v>0</v>
      </c>
      <c r="G10" s="6"/>
    </row>
    <row r="11" spans="1:7" ht="15">
      <c r="A11" s="103">
        <v>2</v>
      </c>
      <c r="B11" s="24" t="s">
        <v>47</v>
      </c>
      <c r="C11" s="24"/>
      <c r="D11" s="103"/>
      <c r="E11" s="103"/>
      <c r="F11" s="103"/>
      <c r="G11" s="33"/>
    </row>
    <row r="12" spans="1:7" ht="142.5">
      <c r="A12" s="18"/>
      <c r="B12" s="41" t="s">
        <v>48</v>
      </c>
      <c r="C12" s="121"/>
      <c r="D12" s="20"/>
      <c r="E12" s="64"/>
      <c r="F12" s="21"/>
      <c r="G12" s="6"/>
    </row>
    <row r="13" spans="1:7" ht="60" customHeight="1">
      <c r="A13" s="18" t="s">
        <v>26</v>
      </c>
      <c r="B13" s="137" t="s">
        <v>82</v>
      </c>
      <c r="C13" s="121" t="s">
        <v>9</v>
      </c>
      <c r="D13" s="20">
        <v>45</v>
      </c>
      <c r="E13" s="64"/>
      <c r="F13" s="61">
        <f>D13*E13</f>
        <v>0</v>
      </c>
      <c r="G13" s="6"/>
    </row>
    <row r="14" spans="1:7" ht="28.5">
      <c r="A14" s="18" t="s">
        <v>27</v>
      </c>
      <c r="B14" s="45" t="s">
        <v>81</v>
      </c>
      <c r="C14" s="121" t="s">
        <v>9</v>
      </c>
      <c r="D14" s="20">
        <v>10</v>
      </c>
      <c r="E14" s="64"/>
      <c r="F14" s="61">
        <f>D14*E14</f>
        <v>0</v>
      </c>
      <c r="G14" s="6"/>
    </row>
    <row r="15" spans="1:7" ht="57">
      <c r="A15" s="18" t="s">
        <v>108</v>
      </c>
      <c r="B15" s="45" t="s">
        <v>111</v>
      </c>
      <c r="C15" s="121" t="s">
        <v>7</v>
      </c>
      <c r="D15" s="20">
        <v>1</v>
      </c>
      <c r="E15" s="64"/>
      <c r="F15" s="61">
        <f>D15*E15</f>
        <v>0</v>
      </c>
      <c r="G15" s="6"/>
    </row>
    <row r="16" spans="1:7" ht="15">
      <c r="A16" s="135"/>
      <c r="B16" s="28"/>
      <c r="C16" s="118"/>
      <c r="D16" s="14"/>
      <c r="E16" s="139" t="s">
        <v>79</v>
      </c>
      <c r="F16" s="140">
        <f>SUM(F13:F15)</f>
        <v>0</v>
      </c>
      <c r="G16" s="6"/>
    </row>
    <row r="17" spans="1:7" ht="15">
      <c r="A17" s="12">
        <v>3</v>
      </c>
      <c r="B17" s="24" t="s">
        <v>25</v>
      </c>
      <c r="C17" s="117"/>
      <c r="D17" s="8"/>
      <c r="E17" s="8"/>
      <c r="F17" s="8"/>
      <c r="G17" s="6"/>
    </row>
    <row r="18" spans="1:7" s="52" customFormat="1" ht="57">
      <c r="A18" s="47" t="s">
        <v>49</v>
      </c>
      <c r="B18" s="48" t="s">
        <v>103</v>
      </c>
      <c r="C18" s="120"/>
      <c r="D18" s="49"/>
      <c r="E18" s="50"/>
      <c r="F18" s="50"/>
      <c r="G18" s="51"/>
    </row>
    <row r="19" spans="1:7" ht="15">
      <c r="A19" s="13"/>
      <c r="B19" s="41" t="s">
        <v>28</v>
      </c>
      <c r="C19" s="121" t="s">
        <v>8</v>
      </c>
      <c r="D19" s="20">
        <v>3</v>
      </c>
      <c r="E19" s="64"/>
      <c r="F19" s="59">
        <f aca="true" t="shared" si="0" ref="F19:F33">D19*E19</f>
        <v>0</v>
      </c>
      <c r="G19" s="6"/>
    </row>
    <row r="20" spans="1:7" ht="15">
      <c r="A20" s="13"/>
      <c r="B20" s="41" t="s">
        <v>29</v>
      </c>
      <c r="C20" s="121" t="s">
        <v>8</v>
      </c>
      <c r="D20" s="20">
        <v>2</v>
      </c>
      <c r="E20" s="64"/>
      <c r="F20" s="59">
        <f t="shared" si="0"/>
        <v>0</v>
      </c>
      <c r="G20" s="6"/>
    </row>
    <row r="21" spans="1:7" ht="15">
      <c r="A21" s="13"/>
      <c r="B21" s="41" t="s">
        <v>30</v>
      </c>
      <c r="C21" s="121" t="s">
        <v>8</v>
      </c>
      <c r="D21" s="20">
        <v>1</v>
      </c>
      <c r="E21" s="64"/>
      <c r="F21" s="59">
        <f t="shared" si="0"/>
        <v>0</v>
      </c>
      <c r="G21" s="6"/>
    </row>
    <row r="22" spans="1:7" ht="15">
      <c r="A22" s="13"/>
      <c r="B22" s="41" t="s">
        <v>31</v>
      </c>
      <c r="C22" s="121" t="s">
        <v>8</v>
      </c>
      <c r="D22" s="20">
        <v>8</v>
      </c>
      <c r="E22" s="64"/>
      <c r="F22" s="59">
        <f t="shared" si="0"/>
        <v>0</v>
      </c>
      <c r="G22" s="6"/>
    </row>
    <row r="23" spans="1:7" ht="15">
      <c r="A23" s="13"/>
      <c r="B23" s="41" t="s">
        <v>32</v>
      </c>
      <c r="C23" s="121" t="s">
        <v>8</v>
      </c>
      <c r="D23" s="20">
        <v>4</v>
      </c>
      <c r="E23" s="64"/>
      <c r="F23" s="59">
        <f t="shared" si="0"/>
        <v>0</v>
      </c>
      <c r="G23" s="6"/>
    </row>
    <row r="24" spans="1:7" ht="15">
      <c r="A24" s="13"/>
      <c r="B24" s="41" t="s">
        <v>33</v>
      </c>
      <c r="C24" s="121" t="s">
        <v>8</v>
      </c>
      <c r="D24" s="20">
        <v>8</v>
      </c>
      <c r="E24" s="64"/>
      <c r="F24" s="59">
        <f t="shared" si="0"/>
        <v>0</v>
      </c>
      <c r="G24" s="6"/>
    </row>
    <row r="25" spans="1:7" ht="15">
      <c r="A25" s="13"/>
      <c r="B25" s="41" t="s">
        <v>112</v>
      </c>
      <c r="C25" s="121" t="s">
        <v>8</v>
      </c>
      <c r="D25" s="20">
        <v>1</v>
      </c>
      <c r="E25" s="64"/>
      <c r="F25" s="59">
        <f t="shared" si="0"/>
        <v>0</v>
      </c>
      <c r="G25" s="6"/>
    </row>
    <row r="26" spans="1:7" ht="15">
      <c r="A26" s="13"/>
      <c r="B26" s="41" t="s">
        <v>34</v>
      </c>
      <c r="C26" s="121" t="s">
        <v>8</v>
      </c>
      <c r="D26" s="20">
        <v>1</v>
      </c>
      <c r="E26" s="64"/>
      <c r="F26" s="59">
        <f t="shared" si="0"/>
        <v>0</v>
      </c>
      <c r="G26" s="6"/>
    </row>
    <row r="27" spans="1:7" ht="15">
      <c r="A27" s="13"/>
      <c r="B27" s="41" t="s">
        <v>35</v>
      </c>
      <c r="C27" s="121" t="s">
        <v>8</v>
      </c>
      <c r="D27" s="20">
        <v>2</v>
      </c>
      <c r="E27" s="64"/>
      <c r="F27" s="59">
        <f t="shared" si="0"/>
        <v>0</v>
      </c>
      <c r="G27" s="6"/>
    </row>
    <row r="28" spans="1:7" ht="15">
      <c r="A28" s="13"/>
      <c r="B28" s="41" t="s">
        <v>36</v>
      </c>
      <c r="C28" s="121" t="s">
        <v>8</v>
      </c>
      <c r="D28" s="20">
        <v>2</v>
      </c>
      <c r="E28" s="64"/>
      <c r="F28" s="59">
        <f t="shared" si="0"/>
        <v>0</v>
      </c>
      <c r="G28" s="6"/>
    </row>
    <row r="29" spans="1:7" ht="15">
      <c r="A29" s="13"/>
      <c r="B29" s="41" t="s">
        <v>37</v>
      </c>
      <c r="C29" s="121" t="s">
        <v>8</v>
      </c>
      <c r="D29" s="20">
        <v>1</v>
      </c>
      <c r="E29" s="64"/>
      <c r="F29" s="59">
        <f t="shared" si="0"/>
        <v>0</v>
      </c>
      <c r="G29" s="6"/>
    </row>
    <row r="30" spans="1:7" ht="15">
      <c r="A30" s="13"/>
      <c r="B30" s="41" t="s">
        <v>83</v>
      </c>
      <c r="C30" s="121" t="s">
        <v>8</v>
      </c>
      <c r="D30" s="20">
        <v>4</v>
      </c>
      <c r="E30" s="64"/>
      <c r="F30" s="59">
        <f t="shared" si="0"/>
        <v>0</v>
      </c>
      <c r="G30" s="6"/>
    </row>
    <row r="31" spans="1:7" ht="15">
      <c r="A31" s="13"/>
      <c r="B31" s="41" t="s">
        <v>84</v>
      </c>
      <c r="C31" s="121" t="s">
        <v>8</v>
      </c>
      <c r="D31" s="20">
        <v>3</v>
      </c>
      <c r="E31" s="64"/>
      <c r="F31" s="59">
        <f t="shared" si="0"/>
        <v>0</v>
      </c>
      <c r="G31" s="6"/>
    </row>
    <row r="32" spans="1:7" ht="15">
      <c r="A32" s="13"/>
      <c r="B32" s="41" t="s">
        <v>87</v>
      </c>
      <c r="C32" s="121" t="s">
        <v>8</v>
      </c>
      <c r="D32" s="20">
        <v>2</v>
      </c>
      <c r="E32" s="64"/>
      <c r="F32" s="59">
        <f t="shared" si="0"/>
        <v>0</v>
      </c>
      <c r="G32" s="6"/>
    </row>
    <row r="33" spans="1:7" ht="15">
      <c r="A33" s="13"/>
      <c r="B33" s="41" t="s">
        <v>102</v>
      </c>
      <c r="C33" s="121" t="s">
        <v>8</v>
      </c>
      <c r="D33" s="20">
        <v>1</v>
      </c>
      <c r="E33" s="64"/>
      <c r="F33" s="59">
        <f t="shared" si="0"/>
        <v>0</v>
      </c>
      <c r="G33" s="6"/>
    </row>
    <row r="34" spans="1:7" ht="114">
      <c r="A34" s="13" t="s">
        <v>50</v>
      </c>
      <c r="B34" s="48" t="s">
        <v>101</v>
      </c>
      <c r="C34" s="121"/>
      <c r="D34" s="20"/>
      <c r="E34" s="69"/>
      <c r="F34" s="21"/>
      <c r="G34" s="6"/>
    </row>
    <row r="35" spans="1:7" ht="15">
      <c r="A35" s="15"/>
      <c r="B35" s="41" t="s">
        <v>38</v>
      </c>
      <c r="C35" s="121" t="s">
        <v>8</v>
      </c>
      <c r="D35" s="20">
        <v>1</v>
      </c>
      <c r="E35" s="64"/>
      <c r="F35" s="59">
        <f>D35*E35</f>
        <v>0</v>
      </c>
      <c r="G35" s="6"/>
    </row>
    <row r="36" spans="1:7" ht="15">
      <c r="A36" s="18"/>
      <c r="B36" s="41" t="s">
        <v>40</v>
      </c>
      <c r="C36" s="121" t="s">
        <v>8</v>
      </c>
      <c r="D36" s="20">
        <v>1</v>
      </c>
      <c r="E36" s="64"/>
      <c r="F36" s="59">
        <f>D36*E36</f>
        <v>0</v>
      </c>
      <c r="G36" s="6"/>
    </row>
    <row r="37" spans="1:7" ht="57">
      <c r="A37" s="13" t="s">
        <v>51</v>
      </c>
      <c r="B37" s="28" t="s">
        <v>113</v>
      </c>
      <c r="C37" s="138"/>
      <c r="D37" s="29"/>
      <c r="E37" s="67"/>
      <c r="F37" s="65"/>
      <c r="G37" s="6"/>
    </row>
    <row r="38" spans="1:7" ht="15">
      <c r="A38" s="18"/>
      <c r="B38" s="41" t="s">
        <v>39</v>
      </c>
      <c r="C38" s="121" t="s">
        <v>8</v>
      </c>
      <c r="D38" s="20">
        <v>1</v>
      </c>
      <c r="E38" s="64"/>
      <c r="F38" s="59">
        <f>D38*E38</f>
        <v>0</v>
      </c>
      <c r="G38" s="6"/>
    </row>
    <row r="39" spans="1:7" ht="99.75">
      <c r="A39" s="15" t="s">
        <v>52</v>
      </c>
      <c r="B39" s="53" t="s">
        <v>42</v>
      </c>
      <c r="C39" s="123"/>
      <c r="D39" s="30"/>
      <c r="E39" s="68"/>
      <c r="F39" s="66"/>
      <c r="G39" s="6"/>
    </row>
    <row r="40" spans="1:7" ht="15">
      <c r="A40" s="18"/>
      <c r="B40" s="41" t="s">
        <v>43</v>
      </c>
      <c r="C40" s="124" t="s">
        <v>8</v>
      </c>
      <c r="D40" s="20">
        <v>20</v>
      </c>
      <c r="E40" s="64"/>
      <c r="F40" s="59">
        <f aca="true" t="shared" si="1" ref="F40:F45">D40*E40</f>
        <v>0</v>
      </c>
      <c r="G40" s="6"/>
    </row>
    <row r="41" spans="1:7" ht="15">
      <c r="A41" s="18"/>
      <c r="B41" s="41" t="s">
        <v>44</v>
      </c>
      <c r="C41" s="124" t="s">
        <v>8</v>
      </c>
      <c r="D41" s="20">
        <v>7</v>
      </c>
      <c r="E41" s="64"/>
      <c r="F41" s="59">
        <f t="shared" si="1"/>
        <v>0</v>
      </c>
      <c r="G41" s="6"/>
    </row>
    <row r="42" spans="1:7" ht="15">
      <c r="A42" s="27"/>
      <c r="B42" s="141" t="s">
        <v>45</v>
      </c>
      <c r="C42" s="124" t="s">
        <v>8</v>
      </c>
      <c r="D42" s="29">
        <v>6</v>
      </c>
      <c r="E42" s="67"/>
      <c r="F42" s="171">
        <f t="shared" si="1"/>
        <v>0</v>
      </c>
      <c r="G42" s="6"/>
    </row>
    <row r="43" spans="1:7" ht="15">
      <c r="A43" s="18"/>
      <c r="B43" s="41" t="s">
        <v>46</v>
      </c>
      <c r="C43" s="121" t="s">
        <v>8</v>
      </c>
      <c r="D43" s="20">
        <v>1</v>
      </c>
      <c r="E43" s="64"/>
      <c r="F43" s="61">
        <f t="shared" si="1"/>
        <v>0</v>
      </c>
      <c r="G43" s="6"/>
    </row>
    <row r="44" spans="1:7" ht="138" customHeight="1">
      <c r="A44" s="18" t="s">
        <v>74</v>
      </c>
      <c r="B44" s="174" t="s">
        <v>114</v>
      </c>
      <c r="C44" s="121" t="s">
        <v>9</v>
      </c>
      <c r="D44" s="20">
        <v>115</v>
      </c>
      <c r="E44" s="64"/>
      <c r="F44" s="61">
        <f t="shared" si="1"/>
        <v>0</v>
      </c>
      <c r="G44" s="6"/>
    </row>
    <row r="45" spans="1:7" ht="71.25">
      <c r="A45" s="156" t="s">
        <v>85</v>
      </c>
      <c r="B45" s="172" t="s">
        <v>86</v>
      </c>
      <c r="C45" s="173" t="s">
        <v>8</v>
      </c>
      <c r="D45" s="157">
        <v>6</v>
      </c>
      <c r="E45" s="68"/>
      <c r="F45" s="66">
        <f t="shared" si="1"/>
        <v>0</v>
      </c>
      <c r="G45" s="6"/>
    </row>
    <row r="46" spans="1:7" ht="42.75">
      <c r="A46" s="18" t="s">
        <v>104</v>
      </c>
      <c r="B46" s="45" t="s">
        <v>92</v>
      </c>
      <c r="C46" s="121" t="s">
        <v>10</v>
      </c>
      <c r="D46" s="36">
        <v>20</v>
      </c>
      <c r="E46" s="64"/>
      <c r="F46" s="65">
        <f>D46*E46</f>
        <v>0</v>
      </c>
      <c r="G46" s="6"/>
    </row>
    <row r="47" spans="1:7" ht="42.75">
      <c r="A47" s="27" t="s">
        <v>105</v>
      </c>
      <c r="B47" s="45" t="s">
        <v>106</v>
      </c>
      <c r="C47" s="121" t="s">
        <v>10</v>
      </c>
      <c r="D47" s="42">
        <v>27</v>
      </c>
      <c r="E47" s="64"/>
      <c r="F47" s="65">
        <f>D47*E47</f>
        <v>0</v>
      </c>
      <c r="G47" s="6"/>
    </row>
    <row r="48" spans="1:7" ht="15">
      <c r="A48" s="27"/>
      <c r="B48" s="141"/>
      <c r="C48" s="124"/>
      <c r="D48" s="29"/>
      <c r="E48" s="21" t="s">
        <v>79</v>
      </c>
      <c r="F48" s="97">
        <f>SUM(F19:F47)</f>
        <v>0</v>
      </c>
      <c r="G48" s="6"/>
    </row>
    <row r="49" spans="1:7" ht="15">
      <c r="A49" s="26">
        <v>4</v>
      </c>
      <c r="B49" s="31" t="s">
        <v>53</v>
      </c>
      <c r="C49" s="125"/>
      <c r="D49" s="26"/>
      <c r="E49" s="26"/>
      <c r="F49" s="26"/>
      <c r="G49" s="6"/>
    </row>
    <row r="50" spans="1:7" ht="142.5">
      <c r="A50" s="32"/>
      <c r="B50" s="164" t="s">
        <v>115</v>
      </c>
      <c r="C50" s="25"/>
      <c r="D50" s="25"/>
      <c r="E50" s="73"/>
      <c r="F50" s="25"/>
      <c r="G50" s="6"/>
    </row>
    <row r="51" spans="1:7" ht="114">
      <c r="A51" s="15" t="s">
        <v>54</v>
      </c>
      <c r="B51" s="165" t="s">
        <v>88</v>
      </c>
      <c r="C51" s="126" t="s">
        <v>9</v>
      </c>
      <c r="D51" s="42">
        <v>675</v>
      </c>
      <c r="E51" s="70"/>
      <c r="F51" s="65">
        <f>D51*E51</f>
        <v>0</v>
      </c>
      <c r="G51" s="6"/>
    </row>
    <row r="52" spans="1:7" s="52" customFormat="1" ht="99.75">
      <c r="A52" s="54" t="s">
        <v>64</v>
      </c>
      <c r="B52" s="57" t="s">
        <v>116</v>
      </c>
      <c r="C52" s="126" t="s">
        <v>9</v>
      </c>
      <c r="D52" s="42">
        <v>240</v>
      </c>
      <c r="E52" s="71"/>
      <c r="F52" s="72">
        <f>D52*E52</f>
        <v>0</v>
      </c>
      <c r="G52" s="51"/>
    </row>
    <row r="53" spans="1:7" ht="15">
      <c r="A53" s="32"/>
      <c r="B53" s="25"/>
      <c r="C53" s="25"/>
      <c r="D53" s="25"/>
      <c r="E53" s="21" t="s">
        <v>79</v>
      </c>
      <c r="F53" s="98">
        <f>SUM(F51:F52)</f>
        <v>0</v>
      </c>
      <c r="G53" s="6"/>
    </row>
    <row r="54" spans="1:7" ht="15">
      <c r="A54" s="26">
        <v>5</v>
      </c>
      <c r="B54" s="31" t="s">
        <v>55</v>
      </c>
      <c r="C54" s="125"/>
      <c r="D54" s="26"/>
      <c r="E54" s="26"/>
      <c r="F54" s="26"/>
      <c r="G54" s="6"/>
    </row>
    <row r="55" spans="1:7" ht="165" customHeight="1">
      <c r="A55" s="18" t="s">
        <v>65</v>
      </c>
      <c r="B55" s="179" t="s">
        <v>117</v>
      </c>
      <c r="C55" s="25"/>
      <c r="D55" s="25"/>
      <c r="E55" s="25"/>
      <c r="F55" s="25"/>
      <c r="G55" s="6"/>
    </row>
    <row r="56" spans="1:7" ht="17.25">
      <c r="A56" s="175"/>
      <c r="B56" s="176" t="s">
        <v>56</v>
      </c>
      <c r="C56" s="118" t="s">
        <v>9</v>
      </c>
      <c r="D56" s="157">
        <v>722</v>
      </c>
      <c r="E56" s="177"/>
      <c r="F56" s="178">
        <f aca="true" t="shared" si="2" ref="F56:F61">D56*E56</f>
        <v>0</v>
      </c>
      <c r="G56" s="6"/>
    </row>
    <row r="57" spans="1:7" ht="17.25">
      <c r="A57" s="32"/>
      <c r="B57" s="34" t="s">
        <v>57</v>
      </c>
      <c r="C57" s="119" t="s">
        <v>9</v>
      </c>
      <c r="D57" s="20">
        <v>170</v>
      </c>
      <c r="E57" s="142"/>
      <c r="F57" s="74">
        <f t="shared" si="2"/>
        <v>0</v>
      </c>
      <c r="G57" s="6"/>
    </row>
    <row r="58" spans="1:7" ht="17.25">
      <c r="A58" s="143"/>
      <c r="B58" s="19" t="s">
        <v>58</v>
      </c>
      <c r="C58" s="126" t="s">
        <v>9</v>
      </c>
      <c r="D58" s="20">
        <v>190</v>
      </c>
      <c r="E58" s="144"/>
      <c r="F58" s="74">
        <f t="shared" si="2"/>
        <v>0</v>
      </c>
      <c r="G58" s="6"/>
    </row>
    <row r="59" spans="1:7" ht="17.25">
      <c r="A59" s="145"/>
      <c r="B59" s="146" t="s">
        <v>59</v>
      </c>
      <c r="C59" s="121" t="s">
        <v>9</v>
      </c>
      <c r="D59" s="29">
        <v>160</v>
      </c>
      <c r="E59" s="147"/>
      <c r="F59" s="74">
        <f t="shared" si="2"/>
        <v>0</v>
      </c>
      <c r="G59" s="6"/>
    </row>
    <row r="60" spans="1:7" ht="185.25">
      <c r="A60" s="15" t="s">
        <v>66</v>
      </c>
      <c r="B60" s="55" t="s">
        <v>129</v>
      </c>
      <c r="C60" s="138"/>
      <c r="D60" s="20"/>
      <c r="E60" s="64"/>
      <c r="F60" s="74"/>
      <c r="G60" s="6"/>
    </row>
    <row r="61" spans="1:7" ht="17.25">
      <c r="A61" s="143"/>
      <c r="B61" s="34" t="s">
        <v>56</v>
      </c>
      <c r="C61" s="126" t="s">
        <v>9</v>
      </c>
      <c r="D61" s="20">
        <v>565</v>
      </c>
      <c r="E61" s="64"/>
      <c r="F61" s="74">
        <f t="shared" si="2"/>
        <v>0</v>
      </c>
      <c r="G61" s="6"/>
    </row>
    <row r="62" spans="1:7" ht="199.5">
      <c r="A62" s="15" t="s">
        <v>67</v>
      </c>
      <c r="B62" s="160" t="s">
        <v>130</v>
      </c>
      <c r="C62" s="126"/>
      <c r="D62" s="29"/>
      <c r="E62" s="67"/>
      <c r="F62" s="74"/>
      <c r="G62" s="6"/>
    </row>
    <row r="63" spans="1:7" ht="17.25">
      <c r="A63" s="143"/>
      <c r="B63" s="19" t="s">
        <v>89</v>
      </c>
      <c r="C63" s="121" t="s">
        <v>9</v>
      </c>
      <c r="D63" s="20">
        <v>93</v>
      </c>
      <c r="E63" s="64"/>
      <c r="F63" s="61">
        <f>D63*E63</f>
        <v>0</v>
      </c>
      <c r="G63" s="6"/>
    </row>
    <row r="64" spans="1:7" ht="185.25" customHeight="1">
      <c r="A64" s="18" t="s">
        <v>68</v>
      </c>
      <c r="B64" s="180" t="s">
        <v>132</v>
      </c>
      <c r="C64" s="121"/>
      <c r="D64" s="20"/>
      <c r="E64" s="64"/>
      <c r="F64" s="61"/>
      <c r="G64" s="6"/>
    </row>
    <row r="65" spans="1:7" ht="17.25">
      <c r="A65" s="143"/>
      <c r="B65" s="146" t="s">
        <v>59</v>
      </c>
      <c r="C65" s="121" t="s">
        <v>9</v>
      </c>
      <c r="D65" s="20">
        <v>175</v>
      </c>
      <c r="E65" s="64"/>
      <c r="F65" s="65">
        <f>D65*E65</f>
        <v>0</v>
      </c>
      <c r="G65" s="6"/>
    </row>
    <row r="66" spans="1:7" s="52" customFormat="1" ht="277.5" customHeight="1">
      <c r="A66" s="54" t="s">
        <v>69</v>
      </c>
      <c r="B66" s="163" t="s">
        <v>133</v>
      </c>
      <c r="C66" s="121" t="s">
        <v>9</v>
      </c>
      <c r="D66" s="20">
        <v>155</v>
      </c>
      <c r="E66" s="148"/>
      <c r="F66" s="75">
        <f>D66*E66</f>
        <v>0</v>
      </c>
      <c r="G66" s="51"/>
    </row>
    <row r="67" spans="1:7" ht="242.25">
      <c r="A67" s="15" t="s">
        <v>70</v>
      </c>
      <c r="B67" s="57" t="s">
        <v>131</v>
      </c>
      <c r="C67" s="121" t="s">
        <v>9</v>
      </c>
      <c r="D67" s="20">
        <v>446</v>
      </c>
      <c r="E67" s="64"/>
      <c r="F67" s="65">
        <f>D67*E67</f>
        <v>0</v>
      </c>
      <c r="G67" s="6"/>
    </row>
    <row r="68" spans="1:7" ht="28.5">
      <c r="A68" s="15" t="s">
        <v>90</v>
      </c>
      <c r="B68" s="136" t="s">
        <v>60</v>
      </c>
      <c r="C68" s="127" t="s">
        <v>10</v>
      </c>
      <c r="D68" s="44">
        <v>13</v>
      </c>
      <c r="E68" s="68"/>
      <c r="F68" s="65">
        <f>D68*E68</f>
        <v>0</v>
      </c>
      <c r="G68" s="6"/>
    </row>
    <row r="69" spans="1:7" ht="15">
      <c r="A69" s="18"/>
      <c r="B69" s="45"/>
      <c r="C69" s="121"/>
      <c r="D69" s="20"/>
      <c r="E69" s="64"/>
      <c r="F69" s="61"/>
      <c r="G69" s="6"/>
    </row>
    <row r="70" spans="1:7" ht="29.25">
      <c r="A70" s="15" t="s">
        <v>91</v>
      </c>
      <c r="B70" s="10" t="s">
        <v>80</v>
      </c>
      <c r="C70" s="126" t="s">
        <v>7</v>
      </c>
      <c r="D70" s="20">
        <v>1</v>
      </c>
      <c r="E70" s="64"/>
      <c r="F70" s="65">
        <f>D70*E70</f>
        <v>0</v>
      </c>
      <c r="G70" s="6"/>
    </row>
    <row r="71" spans="1:7" ht="15">
      <c r="A71" s="18"/>
      <c r="B71" s="149"/>
      <c r="C71" s="121"/>
      <c r="D71" s="20"/>
      <c r="E71" s="21" t="s">
        <v>79</v>
      </c>
      <c r="F71" s="99">
        <f>SUM(F56:F70)</f>
        <v>0</v>
      </c>
      <c r="G71" s="6"/>
    </row>
    <row r="72" spans="1:7" ht="15">
      <c r="A72" s="26">
        <v>6</v>
      </c>
      <c r="B72" s="31" t="s">
        <v>78</v>
      </c>
      <c r="C72" s="125"/>
      <c r="D72" s="26"/>
      <c r="E72" s="26"/>
      <c r="F72" s="26"/>
      <c r="G72" s="6"/>
    </row>
    <row r="73" spans="1:7" ht="171">
      <c r="A73" s="18"/>
      <c r="B73" s="162" t="s">
        <v>118</v>
      </c>
      <c r="C73" s="121"/>
      <c r="D73" s="20"/>
      <c r="E73" s="64"/>
      <c r="F73" s="61"/>
      <c r="G73" s="6"/>
    </row>
    <row r="74" spans="1:7" ht="42.75">
      <c r="A74" s="15" t="s">
        <v>71</v>
      </c>
      <c r="B74" s="35" t="s">
        <v>61</v>
      </c>
      <c r="C74" s="126" t="s">
        <v>9</v>
      </c>
      <c r="D74" s="20">
        <v>228</v>
      </c>
      <c r="E74" s="64"/>
      <c r="F74" s="65">
        <f>D74*E74</f>
        <v>0</v>
      </c>
      <c r="G74" s="6"/>
    </row>
    <row r="75" spans="1:7" ht="317.25" customHeight="1">
      <c r="A75" s="15" t="s">
        <v>72</v>
      </c>
      <c r="B75" s="166" t="s">
        <v>119</v>
      </c>
      <c r="C75" s="126" t="s">
        <v>9</v>
      </c>
      <c r="D75" s="20">
        <v>135</v>
      </c>
      <c r="E75" s="64"/>
      <c r="F75" s="65">
        <f>D75*E75</f>
        <v>0</v>
      </c>
      <c r="G75" s="6"/>
    </row>
    <row r="76" spans="1:7" ht="15">
      <c r="A76" s="18"/>
      <c r="B76" s="149"/>
      <c r="C76" s="121"/>
      <c r="D76" s="20"/>
      <c r="E76" s="21" t="s">
        <v>79</v>
      </c>
      <c r="F76" s="99">
        <f>SUM(F73:F75)</f>
        <v>0</v>
      </c>
      <c r="G76" s="6"/>
    </row>
    <row r="77" spans="1:7" ht="15">
      <c r="A77" s="26">
        <v>7</v>
      </c>
      <c r="B77" s="31" t="s">
        <v>62</v>
      </c>
      <c r="C77" s="125"/>
      <c r="D77" s="26"/>
      <c r="E77" s="26"/>
      <c r="F77" s="26"/>
      <c r="G77" s="6"/>
    </row>
    <row r="78" spans="1:7" ht="156.75">
      <c r="A78" s="181"/>
      <c r="B78" s="182" t="s">
        <v>120</v>
      </c>
      <c r="C78" s="183"/>
      <c r="D78" s="181"/>
      <c r="E78" s="184"/>
      <c r="F78" s="185"/>
      <c r="G78" s="6"/>
    </row>
    <row r="79" spans="1:7" ht="42.75">
      <c r="A79" s="18" t="s">
        <v>73</v>
      </c>
      <c r="B79" s="19" t="s">
        <v>121</v>
      </c>
      <c r="C79" s="121" t="s">
        <v>9</v>
      </c>
      <c r="D79" s="39">
        <v>2387</v>
      </c>
      <c r="E79" s="76"/>
      <c r="F79" s="61">
        <f>D79*E79</f>
        <v>0</v>
      </c>
      <c r="G79" s="6"/>
    </row>
    <row r="80" spans="1:7" ht="42.75">
      <c r="A80" s="18" t="s">
        <v>107</v>
      </c>
      <c r="B80" s="19" t="s">
        <v>126</v>
      </c>
      <c r="C80" s="121" t="s">
        <v>10</v>
      </c>
      <c r="D80" s="39">
        <v>150</v>
      </c>
      <c r="E80" s="76"/>
      <c r="F80" s="61">
        <f>D80*E80</f>
        <v>0</v>
      </c>
      <c r="G80" s="6"/>
    </row>
    <row r="81" spans="1:7" ht="15">
      <c r="A81" s="18"/>
      <c r="B81" s="41"/>
      <c r="C81" s="121"/>
      <c r="D81" s="150"/>
      <c r="E81" s="21" t="s">
        <v>79</v>
      </c>
      <c r="F81" s="98">
        <f>SUM(F79:F80)</f>
        <v>0</v>
      </c>
      <c r="G81" s="6"/>
    </row>
    <row r="82" spans="1:8" ht="15">
      <c r="A82" s="26">
        <v>8</v>
      </c>
      <c r="B82" s="31" t="s">
        <v>41</v>
      </c>
      <c r="C82" s="125"/>
      <c r="D82" s="26"/>
      <c r="E82" s="26"/>
      <c r="F82" s="26"/>
      <c r="G82" s="22"/>
      <c r="H82" s="4"/>
    </row>
    <row r="83" spans="1:7" ht="57">
      <c r="A83" s="15" t="s">
        <v>75</v>
      </c>
      <c r="B83" s="19" t="s">
        <v>14</v>
      </c>
      <c r="C83" s="118"/>
      <c r="D83" s="23"/>
      <c r="E83" s="78"/>
      <c r="F83" s="77"/>
      <c r="G83" s="6"/>
    </row>
    <row r="84" spans="1:7" ht="14.25" customHeight="1">
      <c r="A84" s="13"/>
      <c r="B84" s="28" t="s">
        <v>17</v>
      </c>
      <c r="C84" s="126" t="s">
        <v>10</v>
      </c>
      <c r="D84" s="38">
        <v>32</v>
      </c>
      <c r="E84" s="63"/>
      <c r="F84" s="65">
        <f aca="true" t="shared" si="3" ref="F84:F93">D84*E84</f>
        <v>0</v>
      </c>
      <c r="G84" s="6"/>
    </row>
    <row r="85" spans="1:7" ht="14.25" customHeight="1">
      <c r="A85" s="37"/>
      <c r="B85" s="19" t="s">
        <v>18</v>
      </c>
      <c r="C85" s="121" t="s">
        <v>10</v>
      </c>
      <c r="D85" s="36">
        <v>29</v>
      </c>
      <c r="E85" s="63"/>
      <c r="F85" s="65">
        <f t="shared" si="3"/>
        <v>0</v>
      </c>
      <c r="G85" s="6"/>
    </row>
    <row r="86" spans="1:7" ht="14.25" customHeight="1">
      <c r="A86" s="37"/>
      <c r="B86" s="19" t="s">
        <v>19</v>
      </c>
      <c r="C86" s="121" t="s">
        <v>10</v>
      </c>
      <c r="D86" s="36">
        <v>29</v>
      </c>
      <c r="E86" s="63"/>
      <c r="F86" s="65">
        <f t="shared" si="3"/>
        <v>0</v>
      </c>
      <c r="G86" s="6"/>
    </row>
    <row r="87" spans="1:7" ht="14.25" customHeight="1">
      <c r="A87" s="13"/>
      <c r="B87" s="17" t="s">
        <v>21</v>
      </c>
      <c r="C87" s="118" t="s">
        <v>10</v>
      </c>
      <c r="D87" s="23">
        <v>29</v>
      </c>
      <c r="E87" s="63"/>
      <c r="F87" s="65">
        <f t="shared" si="3"/>
        <v>0</v>
      </c>
      <c r="G87" s="6"/>
    </row>
    <row r="88" spans="1:7" ht="14.25" customHeight="1">
      <c r="A88" s="13"/>
      <c r="B88" s="10" t="s">
        <v>22</v>
      </c>
      <c r="C88" s="119" t="s">
        <v>10</v>
      </c>
      <c r="D88" s="23">
        <v>29</v>
      </c>
      <c r="E88" s="63"/>
      <c r="F88" s="65">
        <f t="shared" si="3"/>
        <v>0</v>
      </c>
      <c r="G88" s="6"/>
    </row>
    <row r="89" spans="1:7" ht="14.25" customHeight="1">
      <c r="A89" s="13"/>
      <c r="B89" s="10" t="s">
        <v>20</v>
      </c>
      <c r="C89" s="119" t="s">
        <v>10</v>
      </c>
      <c r="D89" s="23">
        <v>66</v>
      </c>
      <c r="E89" s="63"/>
      <c r="F89" s="65">
        <f t="shared" si="3"/>
        <v>0</v>
      </c>
      <c r="G89" s="6"/>
    </row>
    <row r="90" spans="1:7" ht="14.25" customHeight="1">
      <c r="A90" s="13"/>
      <c r="B90" s="10" t="s">
        <v>23</v>
      </c>
      <c r="C90" s="119" t="s">
        <v>10</v>
      </c>
      <c r="D90" s="23">
        <v>62</v>
      </c>
      <c r="E90" s="63"/>
      <c r="F90" s="65">
        <f t="shared" si="3"/>
        <v>0</v>
      </c>
      <c r="G90" s="6"/>
    </row>
    <row r="91" spans="1:7" ht="14.25" customHeight="1">
      <c r="A91" s="13"/>
      <c r="B91" s="10" t="s">
        <v>24</v>
      </c>
      <c r="C91" s="119" t="s">
        <v>10</v>
      </c>
      <c r="D91" s="23">
        <v>62</v>
      </c>
      <c r="E91" s="79"/>
      <c r="F91" s="61">
        <f t="shared" si="3"/>
        <v>0</v>
      </c>
      <c r="G91" s="6"/>
    </row>
    <row r="92" spans="1:7" ht="57">
      <c r="A92" s="15" t="s">
        <v>76</v>
      </c>
      <c r="B92" s="56" t="s">
        <v>123</v>
      </c>
      <c r="C92" s="128" t="s">
        <v>8</v>
      </c>
      <c r="D92" s="40">
        <v>150</v>
      </c>
      <c r="E92" s="63"/>
      <c r="F92" s="65">
        <f t="shared" si="3"/>
        <v>0</v>
      </c>
      <c r="G92" s="6"/>
    </row>
    <row r="93" spans="1:7" ht="57">
      <c r="A93" s="18" t="s">
        <v>122</v>
      </c>
      <c r="B93" s="57" t="s">
        <v>15</v>
      </c>
      <c r="C93" s="121" t="s">
        <v>10</v>
      </c>
      <c r="D93" s="36">
        <v>36</v>
      </c>
      <c r="E93" s="64"/>
      <c r="F93" s="65">
        <f t="shared" si="3"/>
        <v>0</v>
      </c>
      <c r="G93" s="6"/>
    </row>
    <row r="94" spans="1:6" ht="15">
      <c r="A94" s="85"/>
      <c r="B94" s="41"/>
      <c r="C94" s="121"/>
      <c r="D94" s="20"/>
      <c r="E94" s="46" t="s">
        <v>79</v>
      </c>
      <c r="F94" s="99">
        <f>SUM(F84:F93)</f>
        <v>0</v>
      </c>
    </row>
    <row r="95" spans="1:6" ht="15">
      <c r="A95" s="452" t="s">
        <v>124</v>
      </c>
      <c r="B95" s="24" t="s">
        <v>125</v>
      </c>
      <c r="C95" s="453"/>
      <c r="D95" s="8"/>
      <c r="E95" s="8"/>
      <c r="F95" s="8"/>
    </row>
    <row r="96" spans="2:6" ht="128.25">
      <c r="B96" s="450" t="s">
        <v>110</v>
      </c>
      <c r="C96" s="121"/>
      <c r="D96" s="29"/>
      <c r="E96" s="93"/>
      <c r="F96" s="65"/>
    </row>
    <row r="97" spans="1:6" ht="15">
      <c r="A97" s="457" t="s">
        <v>93</v>
      </c>
      <c r="B97" s="448" t="s">
        <v>495</v>
      </c>
      <c r="C97" s="448" t="s">
        <v>160</v>
      </c>
      <c r="D97" s="454">
        <v>5</v>
      </c>
      <c r="E97" s="471"/>
      <c r="F97" s="458">
        <f aca="true" t="shared" si="4" ref="F97:F112">E97*D97</f>
        <v>0</v>
      </c>
    </row>
    <row r="98" spans="1:6" ht="15">
      <c r="A98" s="457" t="s">
        <v>514</v>
      </c>
      <c r="B98" s="448" t="s">
        <v>496</v>
      </c>
      <c r="C98" s="448" t="s">
        <v>160</v>
      </c>
      <c r="D98" s="454">
        <v>1</v>
      </c>
      <c r="E98" s="471"/>
      <c r="F98" s="458">
        <f t="shared" si="4"/>
        <v>0</v>
      </c>
    </row>
    <row r="99" spans="1:6" ht="15">
      <c r="A99" s="457" t="s">
        <v>515</v>
      </c>
      <c r="B99" s="448" t="s">
        <v>497</v>
      </c>
      <c r="C99" s="448" t="s">
        <v>160</v>
      </c>
      <c r="D99" s="454">
        <v>4</v>
      </c>
      <c r="E99" s="471"/>
      <c r="F99" s="458">
        <f t="shared" si="4"/>
        <v>0</v>
      </c>
    </row>
    <row r="100" spans="1:6" ht="15">
      <c r="A100" s="457" t="s">
        <v>516</v>
      </c>
      <c r="B100" s="448" t="s">
        <v>498</v>
      </c>
      <c r="C100" s="448" t="s">
        <v>160</v>
      </c>
      <c r="D100" s="454">
        <v>1</v>
      </c>
      <c r="E100" s="471"/>
      <c r="F100" s="458">
        <f t="shared" si="4"/>
        <v>0</v>
      </c>
    </row>
    <row r="101" spans="1:6" ht="15">
      <c r="A101" s="457" t="s">
        <v>517</v>
      </c>
      <c r="B101" s="448" t="s">
        <v>499</v>
      </c>
      <c r="C101" s="448" t="s">
        <v>160</v>
      </c>
      <c r="D101" s="454">
        <v>1</v>
      </c>
      <c r="E101" s="471"/>
      <c r="F101" s="458">
        <f t="shared" si="4"/>
        <v>0</v>
      </c>
    </row>
    <row r="102" spans="1:6" ht="15">
      <c r="A102" s="457" t="s">
        <v>518</v>
      </c>
      <c r="B102" s="448" t="s">
        <v>500</v>
      </c>
      <c r="C102" s="448" t="s">
        <v>160</v>
      </c>
      <c r="D102" s="454">
        <v>1</v>
      </c>
      <c r="E102" s="471"/>
      <c r="F102" s="458">
        <f t="shared" si="4"/>
        <v>0</v>
      </c>
    </row>
    <row r="103" spans="1:6" ht="15">
      <c r="A103" s="457" t="s">
        <v>519</v>
      </c>
      <c r="B103" s="448" t="s">
        <v>501</v>
      </c>
      <c r="C103" s="448" t="s">
        <v>160</v>
      </c>
      <c r="D103" s="454">
        <v>1</v>
      </c>
      <c r="E103" s="471"/>
      <c r="F103" s="458">
        <f t="shared" si="4"/>
        <v>0</v>
      </c>
    </row>
    <row r="104" spans="1:6" ht="15">
      <c r="A104" s="457" t="s">
        <v>520</v>
      </c>
      <c r="B104" s="448" t="s">
        <v>502</v>
      </c>
      <c r="C104" s="448" t="s">
        <v>503</v>
      </c>
      <c r="D104" s="455">
        <v>30</v>
      </c>
      <c r="E104" s="471"/>
      <c r="F104" s="458">
        <f t="shared" si="4"/>
        <v>0</v>
      </c>
    </row>
    <row r="105" spans="1:6" ht="15">
      <c r="A105" s="457" t="s">
        <v>521</v>
      </c>
      <c r="B105" s="448" t="s">
        <v>504</v>
      </c>
      <c r="C105" s="448" t="s">
        <v>127</v>
      </c>
      <c r="D105" s="455">
        <v>0.5</v>
      </c>
      <c r="E105" s="471"/>
      <c r="F105" s="458">
        <f t="shared" si="4"/>
        <v>0</v>
      </c>
    </row>
    <row r="106" spans="1:6" ht="15">
      <c r="A106" s="457" t="s">
        <v>522</v>
      </c>
      <c r="B106" s="448" t="s">
        <v>505</v>
      </c>
      <c r="C106" s="448" t="s">
        <v>503</v>
      </c>
      <c r="D106" s="455">
        <v>30</v>
      </c>
      <c r="E106" s="471"/>
      <c r="F106" s="458">
        <f t="shared" si="4"/>
        <v>0</v>
      </c>
    </row>
    <row r="107" spans="1:6" ht="15">
      <c r="A107" s="457" t="s">
        <v>523</v>
      </c>
      <c r="B107" s="448" t="s">
        <v>506</v>
      </c>
      <c r="C107" s="448" t="s">
        <v>160</v>
      </c>
      <c r="D107" s="454">
        <v>1</v>
      </c>
      <c r="E107" s="471"/>
      <c r="F107" s="458">
        <f t="shared" si="4"/>
        <v>0</v>
      </c>
    </row>
    <row r="108" spans="1:6" ht="15">
      <c r="A108" s="457" t="s">
        <v>524</v>
      </c>
      <c r="B108" s="448" t="s">
        <v>507</v>
      </c>
      <c r="C108" s="448" t="s">
        <v>160</v>
      </c>
      <c r="D108" s="454">
        <v>1</v>
      </c>
      <c r="E108" s="471"/>
      <c r="F108" s="458">
        <f t="shared" si="4"/>
        <v>0</v>
      </c>
    </row>
    <row r="109" spans="1:6" ht="15">
      <c r="A109" s="457" t="s">
        <v>525</v>
      </c>
      <c r="B109" s="448" t="s">
        <v>508</v>
      </c>
      <c r="C109" s="448" t="s">
        <v>160</v>
      </c>
      <c r="D109" s="454">
        <v>1</v>
      </c>
      <c r="E109" s="471"/>
      <c r="F109" s="458">
        <f t="shared" si="4"/>
        <v>0</v>
      </c>
    </row>
    <row r="110" spans="1:6" ht="15">
      <c r="A110" s="457" t="s">
        <v>526</v>
      </c>
      <c r="B110" s="448" t="s">
        <v>509</v>
      </c>
      <c r="C110" s="456" t="s">
        <v>510</v>
      </c>
      <c r="D110" s="455">
        <v>35</v>
      </c>
      <c r="E110" s="471"/>
      <c r="F110" s="458">
        <f t="shared" si="4"/>
        <v>0</v>
      </c>
    </row>
    <row r="111" spans="1:6" ht="15">
      <c r="A111" s="457" t="s">
        <v>527</v>
      </c>
      <c r="B111" s="448" t="s">
        <v>511</v>
      </c>
      <c r="C111" s="448" t="s">
        <v>512</v>
      </c>
      <c r="D111" s="454">
        <v>1</v>
      </c>
      <c r="E111" s="471"/>
      <c r="F111" s="458">
        <f t="shared" si="4"/>
        <v>0</v>
      </c>
    </row>
    <row r="112" spans="1:6" ht="15">
      <c r="A112" s="457" t="s">
        <v>528</v>
      </c>
      <c r="B112" s="448" t="s">
        <v>513</v>
      </c>
      <c r="C112" s="448"/>
      <c r="D112" s="454">
        <v>1</v>
      </c>
      <c r="E112" s="471"/>
      <c r="F112" s="458">
        <f t="shared" si="4"/>
        <v>0</v>
      </c>
    </row>
    <row r="113" spans="1:6" ht="15">
      <c r="A113" s="18"/>
      <c r="B113" s="451"/>
      <c r="C113" s="451"/>
      <c r="D113" s="29"/>
      <c r="E113" s="91" t="s">
        <v>79</v>
      </c>
      <c r="F113" s="101">
        <f>SUM(F97:F112)</f>
        <v>0</v>
      </c>
    </row>
    <row r="114" spans="1:6" ht="15">
      <c r="A114" s="18"/>
      <c r="B114" s="451"/>
      <c r="C114" s="451"/>
      <c r="D114" s="29"/>
      <c r="E114" s="93"/>
      <c r="F114" s="65"/>
    </row>
    <row r="115" spans="1:6" s="4" customFormat="1" ht="15.75">
      <c r="A115" s="540" t="s">
        <v>128</v>
      </c>
      <c r="B115" s="540"/>
      <c r="C115" s="540"/>
      <c r="D115" s="540"/>
      <c r="E115" s="540"/>
      <c r="F115" s="161">
        <f>F10+F16+F48+F53+F71+F76+F94+F113</f>
        <v>0</v>
      </c>
    </row>
    <row r="116" spans="1:6" s="4" customFormat="1" ht="15.75">
      <c r="A116" s="151"/>
      <c r="B116" s="92"/>
      <c r="C116" s="129"/>
      <c r="D116" s="88"/>
      <c r="E116" s="89"/>
      <c r="F116" s="90"/>
    </row>
    <row r="117" spans="1:6" ht="15">
      <c r="A117" s="152">
        <v>10</v>
      </c>
      <c r="B117" s="95" t="s">
        <v>529</v>
      </c>
      <c r="C117" s="153"/>
      <c r="D117" s="154"/>
      <c r="E117" s="100"/>
      <c r="F117" s="100"/>
    </row>
    <row r="118" spans="1:6" ht="28.5">
      <c r="A118" s="135" t="s">
        <v>94</v>
      </c>
      <c r="B118" s="459" t="s">
        <v>530</v>
      </c>
      <c r="C118" s="168" t="s">
        <v>127</v>
      </c>
      <c r="D118" s="167">
        <v>0.05</v>
      </c>
      <c r="E118" s="155">
        <f>F115</f>
        <v>0</v>
      </c>
      <c r="F118" s="94">
        <f>D118*E118</f>
        <v>0</v>
      </c>
    </row>
    <row r="119" spans="1:7" ht="16.5">
      <c r="A119" s="81"/>
      <c r="B119" s="82"/>
      <c r="C119" s="130"/>
      <c r="D119" s="83"/>
      <c r="E119" s="84"/>
      <c r="F119" s="62"/>
      <c r="G119" s="4"/>
    </row>
    <row r="120" spans="1:7" ht="16.5">
      <c r="A120" s="81"/>
      <c r="B120" s="82"/>
      <c r="C120" s="130"/>
      <c r="D120" s="83"/>
      <c r="E120" s="84"/>
      <c r="F120" s="62"/>
      <c r="G120" s="4"/>
    </row>
    <row r="121" spans="1:10" ht="15">
      <c r="A121"/>
      <c r="B121"/>
      <c r="C121" s="6"/>
      <c r="D121"/>
      <c r="E121"/>
      <c r="F121"/>
      <c r="J121" s="86"/>
    </row>
    <row r="122" spans="1:6" ht="18">
      <c r="A122" s="541" t="s">
        <v>134</v>
      </c>
      <c r="B122" s="542"/>
      <c r="C122" s="542"/>
      <c r="D122" s="542"/>
      <c r="E122" s="542"/>
      <c r="F122" s="543"/>
    </row>
    <row r="123" spans="1:6" ht="18">
      <c r="A123" s="33"/>
      <c r="B123" s="102"/>
      <c r="C123" s="33"/>
      <c r="D123" s="33"/>
      <c r="E123" s="33"/>
      <c r="F123" s="33"/>
    </row>
    <row r="124" spans="1:6" ht="15">
      <c r="A124" s="85">
        <v>1</v>
      </c>
      <c r="B124" s="544" t="s">
        <v>6</v>
      </c>
      <c r="C124" s="545"/>
      <c r="D124" s="545"/>
      <c r="E124" s="546"/>
      <c r="F124" s="80">
        <f>F10</f>
        <v>0</v>
      </c>
    </row>
    <row r="125" spans="1:6" ht="15">
      <c r="A125" s="105"/>
      <c r="B125" s="104"/>
      <c r="C125" s="106"/>
      <c r="D125" s="107"/>
      <c r="E125" s="108"/>
      <c r="F125" s="131"/>
    </row>
    <row r="126" spans="1:6" ht="15">
      <c r="A126" s="85">
        <v>2</v>
      </c>
      <c r="B126" s="544" t="s">
        <v>47</v>
      </c>
      <c r="C126" s="545"/>
      <c r="D126" s="545"/>
      <c r="E126" s="546"/>
      <c r="F126" s="80">
        <f>F16</f>
        <v>0</v>
      </c>
    </row>
    <row r="127" spans="1:6" ht="15">
      <c r="A127" s="105"/>
      <c r="B127" s="104"/>
      <c r="C127" s="106"/>
      <c r="D127" s="107"/>
      <c r="E127" s="108"/>
      <c r="F127" s="131"/>
    </row>
    <row r="128" spans="1:6" ht="15">
      <c r="A128" s="85">
        <v>3</v>
      </c>
      <c r="B128" s="544" t="s">
        <v>25</v>
      </c>
      <c r="C128" s="545"/>
      <c r="D128" s="545"/>
      <c r="E128" s="546"/>
      <c r="F128" s="80">
        <f>F48</f>
        <v>0</v>
      </c>
    </row>
    <row r="129" spans="1:6" ht="15">
      <c r="A129" s="105"/>
      <c r="B129" s="104"/>
      <c r="C129" s="106"/>
      <c r="D129" s="107"/>
      <c r="E129" s="108"/>
      <c r="F129" s="131"/>
    </row>
    <row r="130" spans="1:6" ht="15">
      <c r="A130" s="85">
        <v>4</v>
      </c>
      <c r="B130" s="544" t="s">
        <v>53</v>
      </c>
      <c r="C130" s="545"/>
      <c r="D130" s="545"/>
      <c r="E130" s="546"/>
      <c r="F130" s="80">
        <f>F53</f>
        <v>0</v>
      </c>
    </row>
    <row r="131" spans="1:6" ht="15">
      <c r="A131" s="105"/>
      <c r="B131" s="104"/>
      <c r="C131" s="106"/>
      <c r="D131" s="107"/>
      <c r="E131" s="108"/>
      <c r="F131" s="131"/>
    </row>
    <row r="132" spans="1:6" ht="15">
      <c r="A132" s="85">
        <v>5</v>
      </c>
      <c r="B132" s="544" t="s">
        <v>55</v>
      </c>
      <c r="C132" s="545"/>
      <c r="D132" s="545"/>
      <c r="E132" s="546"/>
      <c r="F132" s="80">
        <f>F71</f>
        <v>0</v>
      </c>
    </row>
    <row r="133" spans="1:6" ht="15">
      <c r="A133" s="105"/>
      <c r="B133" s="104"/>
      <c r="C133" s="106"/>
      <c r="D133" s="107"/>
      <c r="E133" s="108"/>
      <c r="F133" s="131"/>
    </row>
    <row r="134" spans="1:6" ht="15">
      <c r="A134" s="85">
        <v>6</v>
      </c>
      <c r="B134" s="544" t="s">
        <v>78</v>
      </c>
      <c r="C134" s="545"/>
      <c r="D134" s="545"/>
      <c r="E134" s="546"/>
      <c r="F134" s="132">
        <f>F76</f>
        <v>0</v>
      </c>
    </row>
    <row r="135" spans="1:6" ht="15">
      <c r="A135" s="105"/>
      <c r="B135" s="104"/>
      <c r="C135" s="109"/>
      <c r="D135" s="110"/>
      <c r="E135" s="111"/>
      <c r="F135" s="133"/>
    </row>
    <row r="136" spans="1:6" ht="15">
      <c r="A136" s="85">
        <v>7</v>
      </c>
      <c r="B136" s="547" t="s">
        <v>62</v>
      </c>
      <c r="C136" s="548"/>
      <c r="D136" s="548"/>
      <c r="E136" s="549"/>
      <c r="F136" s="132">
        <f>F81</f>
        <v>0</v>
      </c>
    </row>
    <row r="137" spans="1:6" ht="15">
      <c r="A137" s="105"/>
      <c r="B137" s="113"/>
      <c r="C137" s="114"/>
      <c r="D137" s="115"/>
      <c r="E137" s="115"/>
      <c r="F137" s="133"/>
    </row>
    <row r="138" spans="1:6" ht="15">
      <c r="A138" s="85">
        <v>8</v>
      </c>
      <c r="B138" s="547" t="s">
        <v>41</v>
      </c>
      <c r="C138" s="548"/>
      <c r="D138" s="548"/>
      <c r="E138" s="549"/>
      <c r="F138" s="132">
        <f>F94</f>
        <v>0</v>
      </c>
    </row>
    <row r="139" spans="1:6" ht="15">
      <c r="A139" s="105"/>
      <c r="B139" s="113"/>
      <c r="C139" s="114"/>
      <c r="D139" s="115"/>
      <c r="E139" s="115"/>
      <c r="F139" s="133"/>
    </row>
    <row r="140" spans="1:6" ht="15">
      <c r="A140" s="87">
        <v>9</v>
      </c>
      <c r="B140" s="551" t="s">
        <v>125</v>
      </c>
      <c r="C140" s="552"/>
      <c r="D140" s="552"/>
      <c r="E140" s="553"/>
      <c r="F140" s="132">
        <f>F113</f>
        <v>0</v>
      </c>
    </row>
    <row r="141" spans="1:6" ht="15">
      <c r="A141" s="112"/>
      <c r="B141" s="116"/>
      <c r="C141" s="114"/>
      <c r="D141" s="115"/>
      <c r="E141" s="115"/>
      <c r="F141" s="133"/>
    </row>
    <row r="142" spans="1:6" ht="15">
      <c r="A142" s="85">
        <v>10</v>
      </c>
      <c r="B142" s="547" t="s">
        <v>529</v>
      </c>
      <c r="C142" s="548"/>
      <c r="D142" s="548"/>
      <c r="E142" s="549"/>
      <c r="F142" s="132">
        <f>F118</f>
        <v>0</v>
      </c>
    </row>
    <row r="143" spans="1:6" ht="15">
      <c r="A143" s="105"/>
      <c r="B143" s="104"/>
      <c r="C143" s="106"/>
      <c r="D143" s="107"/>
      <c r="E143" s="108"/>
      <c r="F143" s="133"/>
    </row>
    <row r="144" spans="1:6" ht="18">
      <c r="A144" s="550" t="s">
        <v>95</v>
      </c>
      <c r="B144" s="550"/>
      <c r="C144" s="550"/>
      <c r="D144" s="550"/>
      <c r="E144" s="550"/>
      <c r="F144" s="134">
        <f>SUM(F124:F143)</f>
        <v>0</v>
      </c>
    </row>
  </sheetData>
  <sheetProtection password="DEC5" sheet="1" objects="1" scenarios="1"/>
  <mergeCells count="14">
    <mergeCell ref="B142:E142"/>
    <mergeCell ref="A144:E144"/>
    <mergeCell ref="B130:E130"/>
    <mergeCell ref="B132:E132"/>
    <mergeCell ref="B134:E134"/>
    <mergeCell ref="B136:E136"/>
    <mergeCell ref="B138:E138"/>
    <mergeCell ref="B140:E140"/>
    <mergeCell ref="A2:F2"/>
    <mergeCell ref="A115:E115"/>
    <mergeCell ref="A122:F122"/>
    <mergeCell ref="B124:E124"/>
    <mergeCell ref="B126:E126"/>
    <mergeCell ref="B128:E128"/>
  </mergeCells>
  <printOptions/>
  <pageMargins left="0.6299212598425197" right="0.11811023622047245" top="0.7480314960629921" bottom="0.7480314960629921" header="0.31496062992125984" footer="0.31496062992125984"/>
  <pageSetup horizontalDpi="600" verticalDpi="600" orientation="portrait" paperSize="9" scale="95" r:id="rId1"/>
  <rowBreaks count="1" manualBreakCount="1">
    <brk id="14" max="5" man="1"/>
  </rowBreaks>
</worksheet>
</file>

<file path=xl/worksheets/sheet2.xml><?xml version="1.0" encoding="utf-8"?>
<worksheet xmlns="http://schemas.openxmlformats.org/spreadsheetml/2006/main" xmlns:r="http://schemas.openxmlformats.org/officeDocument/2006/relationships">
  <dimension ref="A1:I220"/>
  <sheetViews>
    <sheetView zoomScaleSheetLayoutView="100" zoomScalePageLayoutView="0" workbookViewId="0" topLeftCell="A157">
      <selection activeCell="B172" sqref="B172"/>
    </sheetView>
  </sheetViews>
  <sheetFormatPr defaultColWidth="9.140625" defaultRowHeight="15"/>
  <cols>
    <col min="1" max="1" width="6.8515625" style="0" customWidth="1"/>
    <col min="2" max="2" width="45.57421875" style="0" customWidth="1"/>
    <col min="3" max="3" width="6.140625" style="6" customWidth="1"/>
    <col min="4" max="4" width="7.140625" style="0" customWidth="1"/>
    <col min="5" max="5" width="12.28125" style="0" customWidth="1"/>
    <col min="6" max="6" width="18.140625" style="0" customWidth="1"/>
  </cols>
  <sheetData>
    <row r="1" spans="1:6" ht="15">
      <c r="A1" s="632" t="s">
        <v>135</v>
      </c>
      <c r="B1" s="632"/>
      <c r="C1" s="632"/>
      <c r="D1" s="632"/>
      <c r="E1" s="632"/>
      <c r="F1" s="632"/>
    </row>
    <row r="2" spans="1:6" ht="15">
      <c r="A2" s="554" t="s">
        <v>136</v>
      </c>
      <c r="B2" s="555"/>
      <c r="C2" s="555"/>
      <c r="D2" s="555"/>
      <c r="E2" s="555"/>
      <c r="F2" s="556"/>
    </row>
    <row r="3" spans="1:6" ht="15">
      <c r="A3" s="557" t="s">
        <v>137</v>
      </c>
      <c r="B3" s="558"/>
      <c r="C3" s="558"/>
      <c r="D3" s="558"/>
      <c r="E3" s="558"/>
      <c r="F3" s="559"/>
    </row>
    <row r="4" spans="1:6" ht="15">
      <c r="A4" s="560" t="s">
        <v>138</v>
      </c>
      <c r="B4" s="561"/>
      <c r="C4" s="561"/>
      <c r="D4" s="561"/>
      <c r="E4" s="561"/>
      <c r="F4" s="562"/>
    </row>
    <row r="5" spans="1:6" ht="38.25">
      <c r="A5" s="186" t="s">
        <v>139</v>
      </c>
      <c r="B5" s="187" t="s">
        <v>1</v>
      </c>
      <c r="C5" s="187" t="s">
        <v>140</v>
      </c>
      <c r="D5" s="188" t="s">
        <v>141</v>
      </c>
      <c r="E5" s="187" t="s">
        <v>142</v>
      </c>
      <c r="F5" s="187" t="s">
        <v>143</v>
      </c>
    </row>
    <row r="6" spans="1:6" ht="25.5">
      <c r="A6" s="189" t="s">
        <v>144</v>
      </c>
      <c r="B6" s="190" t="s">
        <v>145</v>
      </c>
      <c r="C6" s="191" t="s">
        <v>146</v>
      </c>
      <c r="D6" s="192">
        <v>140</v>
      </c>
      <c r="E6" s="193"/>
      <c r="F6" s="194">
        <f>D6*E6</f>
        <v>0</v>
      </c>
    </row>
    <row r="7" spans="1:6" ht="15">
      <c r="A7" s="195"/>
      <c r="B7" s="196" t="s">
        <v>147</v>
      </c>
      <c r="C7" s="195"/>
      <c r="D7" s="197"/>
      <c r="E7" s="195"/>
      <c r="F7" s="198">
        <f>SUM(F6)</f>
        <v>0</v>
      </c>
    </row>
    <row r="8" spans="1:6" ht="15">
      <c r="A8" s="575"/>
      <c r="B8" s="576"/>
      <c r="C8" s="576"/>
      <c r="D8" s="576"/>
      <c r="E8" s="576"/>
      <c r="F8" s="577"/>
    </row>
    <row r="9" spans="1:6" ht="15">
      <c r="A9" s="563" t="s">
        <v>148</v>
      </c>
      <c r="B9" s="564"/>
      <c r="C9" s="564"/>
      <c r="D9" s="564"/>
      <c r="E9" s="564"/>
      <c r="F9" s="565"/>
    </row>
    <row r="10" spans="1:6" ht="63.75">
      <c r="A10" s="201" t="s">
        <v>149</v>
      </c>
      <c r="B10" s="190" t="s">
        <v>150</v>
      </c>
      <c r="C10" s="201" t="s">
        <v>151</v>
      </c>
      <c r="D10" s="202">
        <v>8</v>
      </c>
      <c r="E10" s="203"/>
      <c r="F10" s="204">
        <f>D10*E10</f>
        <v>0</v>
      </c>
    </row>
    <row r="11" spans="1:6" ht="63.75">
      <c r="A11" s="205" t="s">
        <v>152</v>
      </c>
      <c r="B11" s="190" t="s">
        <v>153</v>
      </c>
      <c r="C11" s="205" t="s">
        <v>154</v>
      </c>
      <c r="D11" s="202">
        <v>5</v>
      </c>
      <c r="E11" s="203"/>
      <c r="F11" s="204">
        <f>D11*E11</f>
        <v>0</v>
      </c>
    </row>
    <row r="12" spans="1:6" ht="25.5">
      <c r="A12" s="206" t="s">
        <v>155</v>
      </c>
      <c r="B12" s="190" t="s">
        <v>156</v>
      </c>
      <c r="C12" s="207" t="s">
        <v>157</v>
      </c>
      <c r="D12" s="192">
        <v>30</v>
      </c>
      <c r="E12" s="208"/>
      <c r="F12" s="204">
        <f>D12*E12</f>
        <v>0</v>
      </c>
    </row>
    <row r="13" spans="1:6" ht="25.5">
      <c r="A13" s="206" t="s">
        <v>158</v>
      </c>
      <c r="B13" s="190" t="s">
        <v>159</v>
      </c>
      <c r="C13" s="207" t="s">
        <v>160</v>
      </c>
      <c r="D13" s="192">
        <v>5</v>
      </c>
      <c r="E13" s="208"/>
      <c r="F13" s="204">
        <f>D13*E13</f>
        <v>0</v>
      </c>
    </row>
    <row r="14" spans="1:6" ht="15">
      <c r="A14" s="195"/>
      <c r="B14" s="196" t="s">
        <v>161</v>
      </c>
      <c r="C14" s="195"/>
      <c r="D14" s="197"/>
      <c r="E14" s="195"/>
      <c r="F14" s="209">
        <f>SUM(F10:F13)</f>
        <v>0</v>
      </c>
    </row>
    <row r="15" spans="1:6" ht="15">
      <c r="A15" s="575"/>
      <c r="B15" s="576"/>
      <c r="C15" s="576"/>
      <c r="D15" s="576"/>
      <c r="E15" s="576"/>
      <c r="F15" s="577"/>
    </row>
    <row r="16" spans="1:6" ht="15">
      <c r="A16" s="563" t="s">
        <v>162</v>
      </c>
      <c r="B16" s="564"/>
      <c r="C16" s="564"/>
      <c r="D16" s="564"/>
      <c r="E16" s="564"/>
      <c r="F16" s="565"/>
    </row>
    <row r="17" spans="1:6" ht="76.5">
      <c r="A17" s="199"/>
      <c r="B17" s="210" t="s">
        <v>163</v>
      </c>
      <c r="C17" s="199"/>
      <c r="D17" s="205"/>
      <c r="E17" s="211"/>
      <c r="F17" s="212"/>
    </row>
    <row r="18" spans="1:6" ht="38.25">
      <c r="A18" s="201" t="s">
        <v>164</v>
      </c>
      <c r="B18" s="210" t="s">
        <v>165</v>
      </c>
      <c r="C18" s="205" t="s">
        <v>166</v>
      </c>
      <c r="D18" s="202">
        <v>64.68</v>
      </c>
      <c r="E18" s="203"/>
      <c r="F18" s="204">
        <f>D18*E18</f>
        <v>0</v>
      </c>
    </row>
    <row r="19" spans="1:6" ht="25.5">
      <c r="A19" s="189" t="s">
        <v>167</v>
      </c>
      <c r="B19" s="210" t="s">
        <v>168</v>
      </c>
      <c r="C19" s="207" t="s">
        <v>169</v>
      </c>
      <c r="D19" s="192">
        <v>27.72</v>
      </c>
      <c r="E19" s="208"/>
      <c r="F19" s="204">
        <f aca="true" t="shared" si="0" ref="F19:F25">D19*E19</f>
        <v>0</v>
      </c>
    </row>
    <row r="20" spans="1:6" ht="38.25">
      <c r="A20" s="201" t="s">
        <v>170</v>
      </c>
      <c r="B20" s="210" t="s">
        <v>171</v>
      </c>
      <c r="C20" s="205" t="s">
        <v>172</v>
      </c>
      <c r="D20" s="202">
        <v>84</v>
      </c>
      <c r="E20" s="203"/>
      <c r="F20" s="204">
        <f t="shared" si="0"/>
        <v>0</v>
      </c>
    </row>
    <row r="21" spans="1:6" ht="38.25">
      <c r="A21" s="201" t="s">
        <v>173</v>
      </c>
      <c r="B21" s="210" t="s">
        <v>174</v>
      </c>
      <c r="C21" s="205" t="s">
        <v>166</v>
      </c>
      <c r="D21" s="202">
        <v>8.4</v>
      </c>
      <c r="E21" s="203"/>
      <c r="F21" s="204">
        <f t="shared" si="0"/>
        <v>0</v>
      </c>
    </row>
    <row r="22" spans="1:6" ht="25.5">
      <c r="A22" s="206" t="s">
        <v>175</v>
      </c>
      <c r="B22" s="210" t="s">
        <v>176</v>
      </c>
      <c r="C22" s="207" t="s">
        <v>169</v>
      </c>
      <c r="D22" s="192">
        <v>27.65</v>
      </c>
      <c r="E22" s="208"/>
      <c r="F22" s="204">
        <f t="shared" si="0"/>
        <v>0</v>
      </c>
    </row>
    <row r="23" spans="1:6" ht="25.5">
      <c r="A23" s="189" t="s">
        <v>177</v>
      </c>
      <c r="B23" s="210" t="s">
        <v>178</v>
      </c>
      <c r="C23" s="207" t="s">
        <v>169</v>
      </c>
      <c r="D23" s="192">
        <v>50.4</v>
      </c>
      <c r="E23" s="208"/>
      <c r="F23" s="204">
        <f t="shared" si="0"/>
        <v>0</v>
      </c>
    </row>
    <row r="24" spans="1:6" ht="51">
      <c r="A24" s="213" t="s">
        <v>179</v>
      </c>
      <c r="B24" s="214" t="s">
        <v>180</v>
      </c>
      <c r="C24" s="205" t="s">
        <v>166</v>
      </c>
      <c r="D24" s="202">
        <v>10</v>
      </c>
      <c r="E24" s="203"/>
      <c r="F24" s="215">
        <f t="shared" si="0"/>
        <v>0</v>
      </c>
    </row>
    <row r="25" spans="1:6" ht="48">
      <c r="A25" s="216" t="s">
        <v>181</v>
      </c>
      <c r="B25" s="217" t="s">
        <v>182</v>
      </c>
      <c r="C25" s="218" t="s">
        <v>166</v>
      </c>
      <c r="D25" s="219">
        <v>49.44</v>
      </c>
      <c r="E25" s="220"/>
      <c r="F25" s="221">
        <f t="shared" si="0"/>
        <v>0</v>
      </c>
    </row>
    <row r="26" spans="1:6" ht="15">
      <c r="A26" s="222"/>
      <c r="B26" s="223" t="s">
        <v>183</v>
      </c>
      <c r="C26" s="222"/>
      <c r="D26" s="224"/>
      <c r="E26" s="225"/>
      <c r="F26" s="226">
        <f>SUM(F18:F25)</f>
        <v>0</v>
      </c>
    </row>
    <row r="27" spans="2:4" ht="15">
      <c r="B27" s="52"/>
      <c r="C27"/>
      <c r="D27" s="227"/>
    </row>
    <row r="28" spans="1:6" ht="15">
      <c r="A28" s="633" t="s">
        <v>184</v>
      </c>
      <c r="B28" s="634"/>
      <c r="C28" s="634"/>
      <c r="D28" s="634"/>
      <c r="E28" s="634"/>
      <c r="F28" s="635"/>
    </row>
    <row r="29" spans="1:6" ht="48">
      <c r="A29" s="201" t="s">
        <v>185</v>
      </c>
      <c r="B29" s="228" t="s">
        <v>186</v>
      </c>
      <c r="C29" s="205" t="s">
        <v>166</v>
      </c>
      <c r="D29" s="202">
        <v>5</v>
      </c>
      <c r="E29" s="203"/>
      <c r="F29" s="204">
        <f>D29*E29</f>
        <v>0</v>
      </c>
    </row>
    <row r="30" spans="1:6" ht="60">
      <c r="A30" s="201" t="s">
        <v>187</v>
      </c>
      <c r="B30" s="228" t="s">
        <v>188</v>
      </c>
      <c r="C30" s="205" t="s">
        <v>172</v>
      </c>
      <c r="D30" s="202">
        <v>5</v>
      </c>
      <c r="E30" s="203"/>
      <c r="F30" s="204">
        <f>D30*E30</f>
        <v>0</v>
      </c>
    </row>
    <row r="31" spans="1:6" ht="38.25">
      <c r="A31" s="201" t="s">
        <v>189</v>
      </c>
      <c r="B31" s="228" t="s">
        <v>190</v>
      </c>
      <c r="C31" s="205" t="s">
        <v>172</v>
      </c>
      <c r="D31" s="202">
        <v>5</v>
      </c>
      <c r="E31" s="203"/>
      <c r="F31" s="204">
        <f>D31*E31</f>
        <v>0</v>
      </c>
    </row>
    <row r="32" spans="1:6" ht="25.5">
      <c r="A32" s="189" t="s">
        <v>191</v>
      </c>
      <c r="B32" s="229" t="s">
        <v>192</v>
      </c>
      <c r="C32" s="207" t="s">
        <v>157</v>
      </c>
      <c r="D32" s="192">
        <v>10</v>
      </c>
      <c r="E32" s="208"/>
      <c r="F32" s="204">
        <f>D32*E32</f>
        <v>0</v>
      </c>
    </row>
    <row r="33" spans="1:6" ht="15">
      <c r="A33" s="222"/>
      <c r="B33" s="230" t="s">
        <v>193</v>
      </c>
      <c r="C33" s="222"/>
      <c r="D33" s="224"/>
      <c r="E33" s="225"/>
      <c r="F33" s="231">
        <f>SUM(F29:F32)</f>
        <v>0</v>
      </c>
    </row>
    <row r="34" spans="2:4" ht="15">
      <c r="B34" s="52"/>
      <c r="C34"/>
      <c r="D34" s="227"/>
    </row>
    <row r="35" spans="1:6" ht="15">
      <c r="A35" s="563" t="s">
        <v>194</v>
      </c>
      <c r="B35" s="564"/>
      <c r="C35" s="564"/>
      <c r="D35" s="564"/>
      <c r="E35" s="564"/>
      <c r="F35" s="565"/>
    </row>
    <row r="36" spans="1:6" ht="76.5">
      <c r="A36" s="201" t="s">
        <v>195</v>
      </c>
      <c r="B36" s="190" t="s">
        <v>196</v>
      </c>
      <c r="C36" s="199"/>
      <c r="D36" s="232"/>
      <c r="E36" s="233"/>
      <c r="F36" s="212"/>
    </row>
    <row r="37" spans="1:6" ht="15">
      <c r="A37" s="206"/>
      <c r="B37" s="190" t="s">
        <v>197</v>
      </c>
      <c r="C37" s="207" t="s">
        <v>146</v>
      </c>
      <c r="D37" s="192">
        <v>120</v>
      </c>
      <c r="E37" s="234"/>
      <c r="F37" s="235">
        <f>D37*E37</f>
        <v>0</v>
      </c>
    </row>
    <row r="38" spans="1:6" ht="15">
      <c r="A38" s="189"/>
      <c r="B38" s="236" t="s">
        <v>198</v>
      </c>
      <c r="C38" s="207" t="s">
        <v>146</v>
      </c>
      <c r="D38" s="192">
        <v>36</v>
      </c>
      <c r="E38" s="208"/>
      <c r="F38" s="235">
        <f>D38*E38</f>
        <v>0</v>
      </c>
    </row>
    <row r="39" spans="1:6" ht="15">
      <c r="A39" s="199"/>
      <c r="B39" s="190" t="s">
        <v>199</v>
      </c>
      <c r="C39" s="199"/>
      <c r="D39" s="232"/>
      <c r="E39" s="237"/>
      <c r="F39" s="235"/>
    </row>
    <row r="40" spans="1:6" ht="89.25">
      <c r="A40" s="201" t="s">
        <v>200</v>
      </c>
      <c r="B40" s="210" t="s">
        <v>201</v>
      </c>
      <c r="C40" s="205" t="s">
        <v>202</v>
      </c>
      <c r="D40" s="202">
        <v>1</v>
      </c>
      <c r="E40" s="238"/>
      <c r="F40" s="235">
        <f>D40*E40</f>
        <v>0</v>
      </c>
    </row>
    <row r="41" spans="1:6" ht="25.5">
      <c r="A41" s="206" t="s">
        <v>203</v>
      </c>
      <c r="B41" s="190" t="s">
        <v>204</v>
      </c>
      <c r="C41" s="239"/>
      <c r="D41" s="232"/>
      <c r="E41" s="240"/>
      <c r="F41" s="235"/>
    </row>
    <row r="42" spans="1:6" ht="38.25">
      <c r="A42" s="201"/>
      <c r="B42" s="190" t="s">
        <v>205</v>
      </c>
      <c r="C42" s="201" t="s">
        <v>206</v>
      </c>
      <c r="D42" s="202">
        <v>140</v>
      </c>
      <c r="E42" s="241"/>
      <c r="F42" s="235">
        <f>D42*E42</f>
        <v>0</v>
      </c>
    </row>
    <row r="43" spans="1:6" ht="15">
      <c r="A43" s="195"/>
      <c r="B43" s="196" t="s">
        <v>207</v>
      </c>
      <c r="C43" s="195"/>
      <c r="D43" s="197"/>
      <c r="E43" s="242"/>
      <c r="F43" s="209">
        <f>SUM(F37:F42)</f>
        <v>0</v>
      </c>
    </row>
    <row r="44" spans="1:8" ht="15">
      <c r="A44" s="243"/>
      <c r="B44" s="244" t="s">
        <v>208</v>
      </c>
      <c r="C44" s="243"/>
      <c r="D44" s="245"/>
      <c r="E44" s="246"/>
      <c r="F44" s="247">
        <f>F7+F14+F26+F33+F43</f>
        <v>0</v>
      </c>
      <c r="H44" s="86"/>
    </row>
    <row r="45" spans="2:4" ht="15">
      <c r="B45" s="52"/>
      <c r="C45"/>
      <c r="D45" s="227"/>
    </row>
    <row r="46" spans="1:6" ht="15">
      <c r="A46" s="602" t="s">
        <v>209</v>
      </c>
      <c r="B46" s="603"/>
      <c r="C46" s="603"/>
      <c r="D46" s="603"/>
      <c r="E46" s="603"/>
      <c r="F46" s="604"/>
    </row>
    <row r="47" spans="1:6" ht="15">
      <c r="A47" s="563" t="s">
        <v>210</v>
      </c>
      <c r="B47" s="564"/>
      <c r="C47" s="564"/>
      <c r="D47" s="564"/>
      <c r="E47" s="564"/>
      <c r="F47" s="565"/>
    </row>
    <row r="48" spans="1:6" ht="15">
      <c r="A48" s="189" t="s">
        <v>211</v>
      </c>
      <c r="B48" s="190" t="s">
        <v>145</v>
      </c>
      <c r="C48" s="191" t="s">
        <v>146</v>
      </c>
      <c r="D48" s="192">
        <v>20</v>
      </c>
      <c r="E48" s="193"/>
      <c r="F48" s="248">
        <f>D48*E48</f>
        <v>0</v>
      </c>
    </row>
    <row r="49" spans="1:6" ht="15">
      <c r="A49" s="567" t="s">
        <v>212</v>
      </c>
      <c r="B49" s="568"/>
      <c r="C49" s="568"/>
      <c r="D49" s="568"/>
      <c r="E49" s="568"/>
      <c r="F49" s="198">
        <f>SUM(F48)</f>
        <v>0</v>
      </c>
    </row>
    <row r="50" spans="1:6" ht="15">
      <c r="A50" s="575"/>
      <c r="B50" s="576"/>
      <c r="C50" s="576"/>
      <c r="D50" s="576"/>
      <c r="E50" s="576"/>
      <c r="F50" s="577"/>
    </row>
    <row r="51" spans="1:6" ht="15">
      <c r="A51" s="563" t="s">
        <v>213</v>
      </c>
      <c r="B51" s="564"/>
      <c r="C51" s="564"/>
      <c r="D51" s="564"/>
      <c r="E51" s="564"/>
      <c r="F51" s="565"/>
    </row>
    <row r="52" spans="1:6" ht="63.75">
      <c r="A52" s="201" t="s">
        <v>214</v>
      </c>
      <c r="B52" s="210" t="s">
        <v>150</v>
      </c>
      <c r="C52" s="201" t="s">
        <v>166</v>
      </c>
      <c r="D52" s="202">
        <v>10</v>
      </c>
      <c r="E52" s="203"/>
      <c r="F52" s="204">
        <f>D52*E52</f>
        <v>0</v>
      </c>
    </row>
    <row r="53" spans="1:6" ht="25.5">
      <c r="A53" s="189" t="s">
        <v>215</v>
      </c>
      <c r="B53" s="190" t="s">
        <v>216</v>
      </c>
      <c r="C53" s="207" t="s">
        <v>217</v>
      </c>
      <c r="D53" s="192">
        <v>4</v>
      </c>
      <c r="E53" s="208"/>
      <c r="F53" s="204">
        <f aca="true" t="shared" si="1" ref="F53:F58">D53*E53</f>
        <v>0</v>
      </c>
    </row>
    <row r="54" spans="1:6" ht="38.25">
      <c r="A54" s="201" t="s">
        <v>218</v>
      </c>
      <c r="B54" s="210" t="s">
        <v>219</v>
      </c>
      <c r="C54" s="201" t="s">
        <v>220</v>
      </c>
      <c r="D54" s="202">
        <v>4</v>
      </c>
      <c r="E54" s="203"/>
      <c r="F54" s="204">
        <f t="shared" si="1"/>
        <v>0</v>
      </c>
    </row>
    <row r="55" spans="1:6" ht="25.5">
      <c r="A55" s="189" t="s">
        <v>221</v>
      </c>
      <c r="B55" s="190" t="s">
        <v>222</v>
      </c>
      <c r="C55" s="191" t="s">
        <v>157</v>
      </c>
      <c r="D55" s="192">
        <v>10</v>
      </c>
      <c r="E55" s="208"/>
      <c r="F55" s="204">
        <f t="shared" si="1"/>
        <v>0</v>
      </c>
    </row>
    <row r="56" spans="1:6" ht="25.5">
      <c r="A56" s="189" t="s">
        <v>223</v>
      </c>
      <c r="B56" s="190" t="s">
        <v>159</v>
      </c>
      <c r="C56" s="191" t="s">
        <v>217</v>
      </c>
      <c r="D56" s="192">
        <v>2</v>
      </c>
      <c r="E56" s="208"/>
      <c r="F56" s="204">
        <f t="shared" si="1"/>
        <v>0</v>
      </c>
    </row>
    <row r="57" spans="1:6" ht="25.5">
      <c r="A57" s="189" t="s">
        <v>224</v>
      </c>
      <c r="B57" s="190" t="s">
        <v>225</v>
      </c>
      <c r="C57" s="191" t="s">
        <v>226</v>
      </c>
      <c r="D57" s="192">
        <v>1</v>
      </c>
      <c r="E57" s="208"/>
      <c r="F57" s="204">
        <f t="shared" si="1"/>
        <v>0</v>
      </c>
    </row>
    <row r="58" spans="1:6" ht="25.5">
      <c r="A58" s="199"/>
      <c r="B58" s="190" t="s">
        <v>227</v>
      </c>
      <c r="C58" s="191" t="s">
        <v>226</v>
      </c>
      <c r="D58" s="192">
        <v>1</v>
      </c>
      <c r="E58" s="208"/>
      <c r="F58" s="204">
        <f t="shared" si="1"/>
        <v>0</v>
      </c>
    </row>
    <row r="59" spans="1:6" ht="15">
      <c r="A59" s="195"/>
      <c r="B59" s="196" t="s">
        <v>228</v>
      </c>
      <c r="C59" s="195"/>
      <c r="D59" s="197"/>
      <c r="E59" s="195"/>
      <c r="F59" s="209">
        <f>SUM(F52:F58)</f>
        <v>0</v>
      </c>
    </row>
    <row r="60" spans="1:6" ht="15">
      <c r="A60" s="578"/>
      <c r="B60" s="579"/>
      <c r="C60" s="579"/>
      <c r="D60" s="579"/>
      <c r="E60" s="579"/>
      <c r="F60" s="580"/>
    </row>
    <row r="61" spans="1:6" ht="15">
      <c r="A61" s="563" t="s">
        <v>229</v>
      </c>
      <c r="B61" s="564"/>
      <c r="C61" s="564"/>
      <c r="D61" s="564"/>
      <c r="E61" s="564"/>
      <c r="F61" s="565"/>
    </row>
    <row r="62" spans="1:6" ht="76.5">
      <c r="A62" s="199"/>
      <c r="B62" s="210" t="s">
        <v>163</v>
      </c>
      <c r="C62" s="199"/>
      <c r="D62" s="205"/>
      <c r="E62" s="199"/>
      <c r="F62" s="212"/>
    </row>
    <row r="63" spans="1:6" ht="38.25">
      <c r="A63" s="201" t="s">
        <v>230</v>
      </c>
      <c r="B63" s="210" t="s">
        <v>231</v>
      </c>
      <c r="C63" s="205" t="s">
        <v>232</v>
      </c>
      <c r="D63" s="202">
        <v>11.2</v>
      </c>
      <c r="E63" s="203"/>
      <c r="F63" s="204">
        <f>D63*E63</f>
        <v>0</v>
      </c>
    </row>
    <row r="64" spans="1:6" ht="30.75">
      <c r="A64" s="189" t="s">
        <v>233</v>
      </c>
      <c r="B64" s="210" t="s">
        <v>168</v>
      </c>
      <c r="C64" s="205" t="s">
        <v>232</v>
      </c>
      <c r="D64" s="192">
        <v>4.8</v>
      </c>
      <c r="E64" s="208"/>
      <c r="F64" s="204">
        <f aca="true" t="shared" si="2" ref="F64:F70">D64*E64</f>
        <v>0</v>
      </c>
    </row>
    <row r="65" spans="1:6" ht="38.25">
      <c r="A65" s="250" t="s">
        <v>234</v>
      </c>
      <c r="B65" s="251" t="s">
        <v>235</v>
      </c>
      <c r="C65" s="252" t="s">
        <v>172</v>
      </c>
      <c r="D65" s="253">
        <v>16</v>
      </c>
      <c r="E65" s="254"/>
      <c r="F65" s="221">
        <f t="shared" si="2"/>
        <v>0</v>
      </c>
    </row>
    <row r="66" spans="1:6" ht="38.25">
      <c r="A66" s="201" t="s">
        <v>236</v>
      </c>
      <c r="B66" s="210" t="s">
        <v>237</v>
      </c>
      <c r="C66" s="201" t="s">
        <v>232</v>
      </c>
      <c r="D66" s="202">
        <v>1.6</v>
      </c>
      <c r="E66" s="238"/>
      <c r="F66" s="221">
        <f t="shared" si="2"/>
        <v>0</v>
      </c>
    </row>
    <row r="67" spans="1:6" ht="30.75">
      <c r="A67" s="189" t="s">
        <v>238</v>
      </c>
      <c r="B67" s="190" t="s">
        <v>239</v>
      </c>
      <c r="C67" s="201" t="s">
        <v>232</v>
      </c>
      <c r="D67" s="192">
        <v>7.37</v>
      </c>
      <c r="E67" s="193"/>
      <c r="F67" s="221">
        <f t="shared" si="2"/>
        <v>0</v>
      </c>
    </row>
    <row r="68" spans="1:6" ht="30.75">
      <c r="A68" s="189" t="s">
        <v>240</v>
      </c>
      <c r="B68" s="190" t="s">
        <v>178</v>
      </c>
      <c r="C68" s="201" t="s">
        <v>232</v>
      </c>
      <c r="D68" s="192">
        <v>6.4</v>
      </c>
      <c r="E68" s="193"/>
      <c r="F68" s="221">
        <f t="shared" si="2"/>
        <v>0</v>
      </c>
    </row>
    <row r="69" spans="1:6" ht="51">
      <c r="A69" s="201" t="s">
        <v>241</v>
      </c>
      <c r="B69" s="190" t="s">
        <v>242</v>
      </c>
      <c r="C69" s="201" t="s">
        <v>232</v>
      </c>
      <c r="D69" s="202">
        <v>10</v>
      </c>
      <c r="E69" s="238"/>
      <c r="F69" s="221">
        <f t="shared" si="2"/>
        <v>0</v>
      </c>
    </row>
    <row r="70" spans="1:6" ht="51">
      <c r="A70" s="201" t="s">
        <v>243</v>
      </c>
      <c r="B70" s="210" t="s">
        <v>244</v>
      </c>
      <c r="C70" s="201" t="s">
        <v>232</v>
      </c>
      <c r="D70" s="202">
        <v>12</v>
      </c>
      <c r="E70" s="241"/>
      <c r="F70" s="221">
        <f t="shared" si="2"/>
        <v>0</v>
      </c>
    </row>
    <row r="71" spans="1:6" ht="15">
      <c r="A71" s="567" t="s">
        <v>245</v>
      </c>
      <c r="B71" s="568"/>
      <c r="C71" s="568"/>
      <c r="D71" s="568"/>
      <c r="E71" s="568"/>
      <c r="F71" s="255">
        <f>SUM(F63:F70)</f>
        <v>0</v>
      </c>
    </row>
    <row r="72" spans="1:6" ht="15">
      <c r="A72" s="575"/>
      <c r="B72" s="576"/>
      <c r="C72" s="576"/>
      <c r="D72" s="576"/>
      <c r="E72" s="576"/>
      <c r="F72" s="577"/>
    </row>
    <row r="73" spans="1:6" ht="15">
      <c r="A73" s="587" t="s">
        <v>246</v>
      </c>
      <c r="B73" s="587"/>
      <c r="C73" s="587"/>
      <c r="D73" s="587"/>
      <c r="E73" s="587"/>
      <c r="F73" s="587"/>
    </row>
    <row r="74" spans="1:6" ht="76.5">
      <c r="A74" s="256" t="s">
        <v>247</v>
      </c>
      <c r="B74" s="257" t="s">
        <v>186</v>
      </c>
      <c r="C74" s="256" t="s">
        <v>151</v>
      </c>
      <c r="D74" s="258">
        <v>20</v>
      </c>
      <c r="E74" s="259"/>
      <c r="F74" s="260">
        <f>D74*E74</f>
        <v>0</v>
      </c>
    </row>
    <row r="75" spans="1:6" ht="38.25">
      <c r="A75" s="201" t="s">
        <v>248</v>
      </c>
      <c r="B75" s="210" t="s">
        <v>192</v>
      </c>
      <c r="C75" s="201" t="s">
        <v>172</v>
      </c>
      <c r="D75" s="202">
        <v>30</v>
      </c>
      <c r="E75" s="241"/>
      <c r="F75" s="204">
        <f>D75*E75</f>
        <v>0</v>
      </c>
    </row>
    <row r="76" spans="1:6" ht="38.25">
      <c r="A76" s="201" t="s">
        <v>249</v>
      </c>
      <c r="B76" s="190" t="s">
        <v>250</v>
      </c>
      <c r="C76" s="201" t="s">
        <v>206</v>
      </c>
      <c r="D76" s="202">
        <v>2</v>
      </c>
      <c r="E76" s="238"/>
      <c r="F76" s="204">
        <f>D76*E76</f>
        <v>0</v>
      </c>
    </row>
    <row r="77" spans="1:6" ht="15">
      <c r="A77" s="567" t="s">
        <v>251</v>
      </c>
      <c r="B77" s="568"/>
      <c r="C77" s="568"/>
      <c r="D77" s="568"/>
      <c r="E77" s="568"/>
      <c r="F77" s="198">
        <f>SUM(F74:F76)</f>
        <v>0</v>
      </c>
    </row>
    <row r="78" spans="1:6" ht="15">
      <c r="A78" s="575"/>
      <c r="B78" s="576"/>
      <c r="C78" s="576"/>
      <c r="D78" s="576"/>
      <c r="E78" s="576"/>
      <c r="F78" s="577"/>
    </row>
    <row r="79" spans="1:6" ht="15">
      <c r="A79" s="563" t="s">
        <v>252</v>
      </c>
      <c r="B79" s="564"/>
      <c r="C79" s="564"/>
      <c r="D79" s="564"/>
      <c r="E79" s="564"/>
      <c r="F79" s="565"/>
    </row>
    <row r="80" spans="1:6" ht="63.75">
      <c r="A80" s="201" t="s">
        <v>253</v>
      </c>
      <c r="B80" s="210" t="s">
        <v>254</v>
      </c>
      <c r="C80" s="199"/>
      <c r="D80" s="261"/>
      <c r="E80" s="199"/>
      <c r="F80" s="212"/>
    </row>
    <row r="81" spans="1:6" ht="25.5">
      <c r="A81" s="189" t="s">
        <v>255</v>
      </c>
      <c r="B81" s="190" t="s">
        <v>256</v>
      </c>
      <c r="C81" s="191" t="s">
        <v>146</v>
      </c>
      <c r="D81" s="192">
        <v>18</v>
      </c>
      <c r="E81" s="193"/>
      <c r="F81" s="248">
        <f>D81*E81</f>
        <v>0</v>
      </c>
    </row>
    <row r="82" spans="1:6" ht="25.5">
      <c r="A82" s="189" t="s">
        <v>257</v>
      </c>
      <c r="B82" s="190" t="s">
        <v>258</v>
      </c>
      <c r="C82" s="191" t="s">
        <v>146</v>
      </c>
      <c r="D82" s="192">
        <v>62</v>
      </c>
      <c r="E82" s="262"/>
      <c r="F82" s="248">
        <f>D82*E82</f>
        <v>0</v>
      </c>
    </row>
    <row r="83" spans="1:6" ht="25.5">
      <c r="A83" s="189" t="s">
        <v>259</v>
      </c>
      <c r="B83" s="190" t="s">
        <v>260</v>
      </c>
      <c r="C83" s="191" t="s">
        <v>146</v>
      </c>
      <c r="D83" s="192">
        <v>10</v>
      </c>
      <c r="E83" s="262"/>
      <c r="F83" s="263">
        <f>D83*E83</f>
        <v>0</v>
      </c>
    </row>
    <row r="84" spans="1:6" ht="15">
      <c r="A84" s="569" t="s">
        <v>261</v>
      </c>
      <c r="B84" s="570"/>
      <c r="C84" s="570"/>
      <c r="D84" s="570"/>
      <c r="E84" s="570"/>
      <c r="F84" s="264">
        <f>SUM(F81:F83)</f>
        <v>0</v>
      </c>
    </row>
    <row r="85" spans="2:4" ht="15">
      <c r="B85" s="52"/>
      <c r="C85"/>
      <c r="D85" s="227"/>
    </row>
    <row r="86" spans="1:6" ht="15">
      <c r="A86" s="581" t="s">
        <v>262</v>
      </c>
      <c r="B86" s="582"/>
      <c r="C86" s="582"/>
      <c r="D86" s="582"/>
      <c r="E86" s="582"/>
      <c r="F86" s="583"/>
    </row>
    <row r="87" spans="1:6" ht="25.5">
      <c r="A87" s="189" t="s">
        <v>263</v>
      </c>
      <c r="B87" s="190" t="s">
        <v>264</v>
      </c>
      <c r="C87" s="191" t="s">
        <v>8</v>
      </c>
      <c r="D87" s="192">
        <v>4</v>
      </c>
      <c r="E87" s="265">
        <f>F174</f>
        <v>0</v>
      </c>
      <c r="F87" s="248">
        <f>D87*E87</f>
        <v>0</v>
      </c>
    </row>
    <row r="88" spans="1:6" ht="15">
      <c r="A88" s="584" t="s">
        <v>265</v>
      </c>
      <c r="B88" s="585"/>
      <c r="C88" s="585"/>
      <c r="D88" s="585"/>
      <c r="E88" s="586"/>
      <c r="F88" s="198">
        <f>SUM(F87)</f>
        <v>0</v>
      </c>
    </row>
    <row r="89" spans="1:8" ht="15">
      <c r="A89" s="266"/>
      <c r="B89" s="267" t="s">
        <v>266</v>
      </c>
      <c r="C89" s="266"/>
      <c r="D89" s="268"/>
      <c r="E89" s="266"/>
      <c r="F89" s="269">
        <f>F49+F59+F71+F77+F84+F88</f>
        <v>0</v>
      </c>
      <c r="H89" s="86"/>
    </row>
    <row r="90" spans="1:6" ht="15">
      <c r="A90" s="575"/>
      <c r="B90" s="576"/>
      <c r="C90" s="576"/>
      <c r="D90" s="576"/>
      <c r="E90" s="576"/>
      <c r="F90" s="577"/>
    </row>
    <row r="91" spans="1:6" ht="15">
      <c r="A91" s="613" t="s">
        <v>267</v>
      </c>
      <c r="B91" s="614"/>
      <c r="C91" s="614"/>
      <c r="D91" s="614"/>
      <c r="E91" s="614"/>
      <c r="F91" s="615"/>
    </row>
    <row r="92" spans="1:6" ht="15">
      <c r="A92" s="610" t="s">
        <v>531</v>
      </c>
      <c r="B92" s="611"/>
      <c r="C92" s="611"/>
      <c r="D92" s="611"/>
      <c r="E92" s="611"/>
      <c r="F92" s="612"/>
    </row>
    <row r="93" spans="1:6" ht="140.25">
      <c r="A93" s="199"/>
      <c r="B93" s="210" t="s">
        <v>268</v>
      </c>
      <c r="C93" s="199"/>
      <c r="D93" s="232"/>
      <c r="E93" s="199"/>
      <c r="F93" s="212"/>
    </row>
    <row r="94" spans="1:6" ht="25.5">
      <c r="A94" s="270" t="s">
        <v>269</v>
      </c>
      <c r="B94" s="236" t="s">
        <v>270</v>
      </c>
      <c r="C94" s="236" t="s">
        <v>146</v>
      </c>
      <c r="D94" s="192">
        <v>24.2</v>
      </c>
      <c r="E94" s="271"/>
      <c r="F94" s="194">
        <f>D94*E94</f>
        <v>0</v>
      </c>
    </row>
    <row r="95" spans="1:6" ht="25.5">
      <c r="A95" s="270" t="s">
        <v>271</v>
      </c>
      <c r="B95" s="236" t="s">
        <v>272</v>
      </c>
      <c r="C95" s="236" t="s">
        <v>146</v>
      </c>
      <c r="D95" s="192">
        <v>9.5</v>
      </c>
      <c r="E95" s="271"/>
      <c r="F95" s="194">
        <f aca="true" t="shared" si="3" ref="F95:F119">D95*E95</f>
        <v>0</v>
      </c>
    </row>
    <row r="96" spans="1:6" ht="25.5">
      <c r="A96" s="270" t="s">
        <v>273</v>
      </c>
      <c r="B96" s="236" t="s">
        <v>274</v>
      </c>
      <c r="C96" s="236" t="s">
        <v>146</v>
      </c>
      <c r="D96" s="192">
        <v>11.8</v>
      </c>
      <c r="E96" s="271"/>
      <c r="F96" s="194">
        <f t="shared" si="3"/>
        <v>0</v>
      </c>
    </row>
    <row r="97" spans="1:6" ht="25.5">
      <c r="A97" s="270" t="s">
        <v>275</v>
      </c>
      <c r="B97" s="236" t="s">
        <v>276</v>
      </c>
      <c r="C97" s="236" t="s">
        <v>146</v>
      </c>
      <c r="D97" s="192">
        <v>0</v>
      </c>
      <c r="E97" s="271"/>
      <c r="F97" s="194">
        <f t="shared" si="3"/>
        <v>0</v>
      </c>
    </row>
    <row r="98" spans="1:6" ht="38.25">
      <c r="A98" s="272" t="s">
        <v>277</v>
      </c>
      <c r="B98" s="210" t="s">
        <v>278</v>
      </c>
      <c r="C98" s="239"/>
      <c r="D98" s="232"/>
      <c r="E98" s="240"/>
      <c r="F98" s="194"/>
    </row>
    <row r="99" spans="1:6" ht="25.5">
      <c r="A99" s="270" t="s">
        <v>279</v>
      </c>
      <c r="B99" s="236" t="s">
        <v>280</v>
      </c>
      <c r="C99" s="236" t="s">
        <v>8</v>
      </c>
      <c r="D99" s="192">
        <v>1</v>
      </c>
      <c r="E99" s="271"/>
      <c r="F99" s="194">
        <f t="shared" si="3"/>
        <v>0</v>
      </c>
    </row>
    <row r="100" spans="1:6" ht="25.5">
      <c r="A100" s="270" t="s">
        <v>281</v>
      </c>
      <c r="B100" s="236" t="s">
        <v>282</v>
      </c>
      <c r="C100" s="236" t="s">
        <v>8</v>
      </c>
      <c r="D100" s="192">
        <v>14</v>
      </c>
      <c r="E100" s="271"/>
      <c r="F100" s="194">
        <f t="shared" si="3"/>
        <v>0</v>
      </c>
    </row>
    <row r="101" spans="1:6" ht="25.5">
      <c r="A101" s="270" t="s">
        <v>283</v>
      </c>
      <c r="B101" s="236" t="s">
        <v>284</v>
      </c>
      <c r="C101" s="236" t="s">
        <v>8</v>
      </c>
      <c r="D101" s="192">
        <v>16</v>
      </c>
      <c r="E101" s="271"/>
      <c r="F101" s="194">
        <f t="shared" si="3"/>
        <v>0</v>
      </c>
    </row>
    <row r="102" spans="1:6" ht="25.5">
      <c r="A102" s="270" t="s">
        <v>285</v>
      </c>
      <c r="B102" s="236" t="s">
        <v>286</v>
      </c>
      <c r="C102" s="236" t="s">
        <v>8</v>
      </c>
      <c r="D102" s="192">
        <v>1</v>
      </c>
      <c r="E102" s="271"/>
      <c r="F102" s="194">
        <f t="shared" si="3"/>
        <v>0</v>
      </c>
    </row>
    <row r="103" spans="1:6" ht="25.5">
      <c r="A103" s="270" t="s">
        <v>287</v>
      </c>
      <c r="B103" s="236" t="s">
        <v>288</v>
      </c>
      <c r="C103" s="236" t="s">
        <v>8</v>
      </c>
      <c r="D103" s="192">
        <v>14</v>
      </c>
      <c r="E103" s="271"/>
      <c r="F103" s="194">
        <f t="shared" si="3"/>
        <v>0</v>
      </c>
    </row>
    <row r="104" spans="1:6" ht="25.5">
      <c r="A104" s="270" t="s">
        <v>289</v>
      </c>
      <c r="B104" s="236" t="s">
        <v>290</v>
      </c>
      <c r="C104" s="236" t="s">
        <v>8</v>
      </c>
      <c r="D104" s="192">
        <v>11</v>
      </c>
      <c r="E104" s="271"/>
      <c r="F104" s="194">
        <f t="shared" si="3"/>
        <v>0</v>
      </c>
    </row>
    <row r="105" spans="1:6" ht="25.5">
      <c r="A105" s="270" t="s">
        <v>291</v>
      </c>
      <c r="B105" s="236" t="s">
        <v>292</v>
      </c>
      <c r="C105" s="236" t="s">
        <v>8</v>
      </c>
      <c r="D105" s="192">
        <v>14</v>
      </c>
      <c r="E105" s="271"/>
      <c r="F105" s="194">
        <f t="shared" si="3"/>
        <v>0</v>
      </c>
    </row>
    <row r="106" spans="1:6" ht="25.5">
      <c r="A106" s="270" t="s">
        <v>293</v>
      </c>
      <c r="B106" s="236" t="s">
        <v>294</v>
      </c>
      <c r="C106" s="236" t="s">
        <v>8</v>
      </c>
      <c r="D106" s="192">
        <v>3</v>
      </c>
      <c r="E106" s="271"/>
      <c r="F106" s="194">
        <f t="shared" si="3"/>
        <v>0</v>
      </c>
    </row>
    <row r="107" spans="1:6" ht="25.5">
      <c r="A107" s="270" t="s">
        <v>295</v>
      </c>
      <c r="B107" s="236" t="s">
        <v>296</v>
      </c>
      <c r="C107" s="236" t="s">
        <v>8</v>
      </c>
      <c r="D107" s="192">
        <v>44</v>
      </c>
      <c r="E107" s="271"/>
      <c r="F107" s="194">
        <f t="shared" si="3"/>
        <v>0</v>
      </c>
    </row>
    <row r="108" spans="1:6" ht="25.5">
      <c r="A108" s="270" t="s">
        <v>297</v>
      </c>
      <c r="B108" s="236" t="s">
        <v>298</v>
      </c>
      <c r="C108" s="236" t="s">
        <v>8</v>
      </c>
      <c r="D108" s="192">
        <v>0</v>
      </c>
      <c r="E108" s="271"/>
      <c r="F108" s="194">
        <f t="shared" si="3"/>
        <v>0</v>
      </c>
    </row>
    <row r="109" spans="1:6" ht="25.5">
      <c r="A109" s="270" t="s">
        <v>299</v>
      </c>
      <c r="B109" s="236" t="s">
        <v>300</v>
      </c>
      <c r="C109" s="236" t="s">
        <v>8</v>
      </c>
      <c r="D109" s="192">
        <v>10</v>
      </c>
      <c r="E109" s="271"/>
      <c r="F109" s="194">
        <f t="shared" si="3"/>
        <v>0</v>
      </c>
    </row>
    <row r="110" spans="1:6" ht="25.5">
      <c r="A110" s="270" t="s">
        <v>301</v>
      </c>
      <c r="B110" s="236" t="s">
        <v>302</v>
      </c>
      <c r="C110" s="236" t="s">
        <v>8</v>
      </c>
      <c r="D110" s="192">
        <v>28</v>
      </c>
      <c r="E110" s="271"/>
      <c r="F110" s="194">
        <f t="shared" si="3"/>
        <v>0</v>
      </c>
    </row>
    <row r="111" spans="1:6" ht="25.5">
      <c r="A111" s="270" t="s">
        <v>303</v>
      </c>
      <c r="B111" s="236" t="s">
        <v>304</v>
      </c>
      <c r="C111" s="236" t="s">
        <v>8</v>
      </c>
      <c r="D111" s="192">
        <v>7</v>
      </c>
      <c r="E111" s="271"/>
      <c r="F111" s="194">
        <f t="shared" si="3"/>
        <v>0</v>
      </c>
    </row>
    <row r="112" spans="1:6" ht="25.5">
      <c r="A112" s="270" t="s">
        <v>305</v>
      </c>
      <c r="B112" s="236" t="s">
        <v>306</v>
      </c>
      <c r="C112" s="236" t="s">
        <v>8</v>
      </c>
      <c r="D112" s="192">
        <v>2</v>
      </c>
      <c r="E112" s="271"/>
      <c r="F112" s="194">
        <f t="shared" si="3"/>
        <v>0</v>
      </c>
    </row>
    <row r="113" spans="1:6" ht="25.5">
      <c r="A113" s="270" t="s">
        <v>307</v>
      </c>
      <c r="B113" s="236" t="s">
        <v>308</v>
      </c>
      <c r="C113" s="236" t="s">
        <v>8</v>
      </c>
      <c r="D113" s="192">
        <v>6</v>
      </c>
      <c r="E113" s="271"/>
      <c r="F113" s="194">
        <f t="shared" si="3"/>
        <v>0</v>
      </c>
    </row>
    <row r="114" spans="1:6" ht="25.5">
      <c r="A114" s="270" t="s">
        <v>309</v>
      </c>
      <c r="B114" s="236" t="s">
        <v>310</v>
      </c>
      <c r="C114" s="236" t="s">
        <v>8</v>
      </c>
      <c r="D114" s="192">
        <v>1</v>
      </c>
      <c r="E114" s="271"/>
      <c r="F114" s="194">
        <f t="shared" si="3"/>
        <v>0</v>
      </c>
    </row>
    <row r="115" spans="1:6" ht="25.5">
      <c r="A115" s="270" t="s">
        <v>311</v>
      </c>
      <c r="B115" s="236" t="s">
        <v>312</v>
      </c>
      <c r="C115" s="236" t="s">
        <v>8</v>
      </c>
      <c r="D115" s="192">
        <v>2</v>
      </c>
      <c r="E115" s="271"/>
      <c r="F115" s="194">
        <f t="shared" si="3"/>
        <v>0</v>
      </c>
    </row>
    <row r="116" spans="1:6" ht="25.5">
      <c r="A116" s="270" t="s">
        <v>313</v>
      </c>
      <c r="B116" s="236" t="s">
        <v>314</v>
      </c>
      <c r="C116" s="236" t="s">
        <v>8</v>
      </c>
      <c r="D116" s="192">
        <v>1</v>
      </c>
      <c r="E116" s="240"/>
      <c r="F116" s="194">
        <f t="shared" si="3"/>
        <v>0</v>
      </c>
    </row>
    <row r="117" spans="1:6" ht="25.5">
      <c r="A117" s="270" t="s">
        <v>315</v>
      </c>
      <c r="B117" s="236" t="s">
        <v>316</v>
      </c>
      <c r="C117" s="236" t="s">
        <v>8</v>
      </c>
      <c r="D117" s="192">
        <v>11</v>
      </c>
      <c r="E117" s="271"/>
      <c r="F117" s="194">
        <f t="shared" si="3"/>
        <v>0</v>
      </c>
    </row>
    <row r="118" spans="1:6" ht="51">
      <c r="A118" s="270" t="s">
        <v>317</v>
      </c>
      <c r="B118" s="210" t="s">
        <v>318</v>
      </c>
      <c r="C118" s="272" t="s">
        <v>319</v>
      </c>
      <c r="D118" s="202">
        <v>21</v>
      </c>
      <c r="E118" s="273"/>
      <c r="F118" s="194">
        <f t="shared" si="3"/>
        <v>0</v>
      </c>
    </row>
    <row r="119" spans="1:6" ht="38.25">
      <c r="A119" s="270" t="s">
        <v>320</v>
      </c>
      <c r="B119" s="236" t="s">
        <v>321</v>
      </c>
      <c r="C119" s="272" t="s">
        <v>322</v>
      </c>
      <c r="D119" s="192">
        <v>45.5</v>
      </c>
      <c r="E119" s="271"/>
      <c r="F119" s="194">
        <f t="shared" si="3"/>
        <v>0</v>
      </c>
    </row>
    <row r="120" spans="1:6" ht="15">
      <c r="A120" s="571" t="s">
        <v>323</v>
      </c>
      <c r="B120" s="572"/>
      <c r="C120" s="572"/>
      <c r="D120" s="572"/>
      <c r="E120" s="572"/>
      <c r="F120" s="274">
        <f>SUM(F94:F119)</f>
        <v>0</v>
      </c>
    </row>
    <row r="121" spans="2:4" ht="15">
      <c r="B121" s="52"/>
      <c r="C121"/>
      <c r="D121" s="227"/>
    </row>
    <row r="122" spans="1:6" ht="15">
      <c r="A122" s="610" t="s">
        <v>324</v>
      </c>
      <c r="B122" s="611"/>
      <c r="C122" s="611"/>
      <c r="D122" s="611"/>
      <c r="E122" s="611"/>
      <c r="F122" s="612"/>
    </row>
    <row r="123" spans="1:6" ht="127.5">
      <c r="A123" s="201" t="s">
        <v>325</v>
      </c>
      <c r="B123" s="210" t="s">
        <v>326</v>
      </c>
      <c r="C123" s="199"/>
      <c r="D123" s="261"/>
      <c r="E123" s="199"/>
      <c r="F123" s="212"/>
    </row>
    <row r="124" spans="1:6" ht="25.5">
      <c r="A124" s="189" t="s">
        <v>327</v>
      </c>
      <c r="B124" s="190" t="s">
        <v>328</v>
      </c>
      <c r="C124" s="191" t="s">
        <v>329</v>
      </c>
      <c r="D124" s="192">
        <v>83.2</v>
      </c>
      <c r="E124" s="193"/>
      <c r="F124" s="194">
        <f>D124*E124</f>
        <v>0</v>
      </c>
    </row>
    <row r="125" spans="1:6" ht="25.5">
      <c r="A125" s="189" t="s">
        <v>330</v>
      </c>
      <c r="B125" s="190" t="s">
        <v>331</v>
      </c>
      <c r="C125" s="191" t="s">
        <v>329</v>
      </c>
      <c r="D125" s="192">
        <v>31.5</v>
      </c>
      <c r="E125" s="193"/>
      <c r="F125" s="194">
        <f aca="true" t="shared" si="4" ref="F125:F130">D125*E125</f>
        <v>0</v>
      </c>
    </row>
    <row r="126" spans="1:6" ht="25.5">
      <c r="A126" s="189" t="s">
        <v>332</v>
      </c>
      <c r="B126" s="190" t="s">
        <v>333</v>
      </c>
      <c r="C126" s="191" t="s">
        <v>329</v>
      </c>
      <c r="D126" s="192">
        <v>42.1</v>
      </c>
      <c r="E126" s="193"/>
      <c r="F126" s="194">
        <f t="shared" si="4"/>
        <v>0</v>
      </c>
    </row>
    <row r="127" spans="1:6" ht="63.75">
      <c r="A127" s="206" t="s">
        <v>334</v>
      </c>
      <c r="B127" s="210" t="s">
        <v>335</v>
      </c>
      <c r="C127" s="239"/>
      <c r="D127" s="232"/>
      <c r="E127" s="240"/>
      <c r="F127" s="194"/>
    </row>
    <row r="128" spans="1:6" ht="25.5">
      <c r="A128" s="189" t="s">
        <v>336</v>
      </c>
      <c r="B128" s="190" t="s">
        <v>337</v>
      </c>
      <c r="C128" s="191" t="s">
        <v>329</v>
      </c>
      <c r="D128" s="192">
        <v>83.2</v>
      </c>
      <c r="E128" s="193"/>
      <c r="F128" s="194">
        <f t="shared" si="4"/>
        <v>0</v>
      </c>
    </row>
    <row r="129" spans="1:6" ht="25.5">
      <c r="A129" s="189" t="s">
        <v>338</v>
      </c>
      <c r="B129" s="190" t="s">
        <v>339</v>
      </c>
      <c r="C129" s="191" t="s">
        <v>329</v>
      </c>
      <c r="D129" s="192">
        <v>31.5</v>
      </c>
      <c r="E129" s="193"/>
      <c r="F129" s="194">
        <f t="shared" si="4"/>
        <v>0</v>
      </c>
    </row>
    <row r="130" spans="1:6" ht="25.5">
      <c r="A130" s="189" t="s">
        <v>340</v>
      </c>
      <c r="B130" s="190" t="s">
        <v>341</v>
      </c>
      <c r="C130" s="191" t="s">
        <v>329</v>
      </c>
      <c r="D130" s="192">
        <v>42.1</v>
      </c>
      <c r="E130" s="193"/>
      <c r="F130" s="194">
        <f t="shared" si="4"/>
        <v>0</v>
      </c>
    </row>
    <row r="131" spans="1:6" ht="15">
      <c r="A131" s="608" t="s">
        <v>342</v>
      </c>
      <c r="B131" s="609"/>
      <c r="C131" s="609"/>
      <c r="D131" s="609"/>
      <c r="E131" s="609"/>
      <c r="F131" s="275">
        <f>SUM(F124:F130)</f>
        <v>0</v>
      </c>
    </row>
    <row r="132" spans="1:6" ht="15">
      <c r="A132" s="575"/>
      <c r="B132" s="576"/>
      <c r="C132" s="576"/>
      <c r="D132" s="576"/>
      <c r="E132" s="576"/>
      <c r="F132" s="577"/>
    </row>
    <row r="133" spans="1:6" ht="15">
      <c r="A133" s="610" t="s">
        <v>343</v>
      </c>
      <c r="B133" s="611"/>
      <c r="C133" s="611"/>
      <c r="D133" s="611"/>
      <c r="E133" s="611"/>
      <c r="F133" s="612"/>
    </row>
    <row r="134" spans="1:6" ht="25.5">
      <c r="A134" s="189" t="s">
        <v>344</v>
      </c>
      <c r="B134" s="190" t="s">
        <v>345</v>
      </c>
      <c r="C134" s="191" t="s">
        <v>8</v>
      </c>
      <c r="D134" s="276">
        <v>22</v>
      </c>
      <c r="E134" s="262"/>
      <c r="F134" s="277">
        <f>D134*E134</f>
        <v>0</v>
      </c>
    </row>
    <row r="135" spans="1:6" ht="38.25">
      <c r="A135" s="201" t="s">
        <v>346</v>
      </c>
      <c r="B135" s="190" t="s">
        <v>347</v>
      </c>
      <c r="C135" s="201" t="s">
        <v>319</v>
      </c>
      <c r="D135" s="278">
        <v>17</v>
      </c>
      <c r="E135" s="238"/>
      <c r="F135" s="277">
        <f>D135*E135</f>
        <v>0</v>
      </c>
    </row>
    <row r="136" spans="1:6" ht="38.25">
      <c r="A136" s="201" t="s">
        <v>348</v>
      </c>
      <c r="B136" s="190" t="s">
        <v>349</v>
      </c>
      <c r="C136" s="201" t="s">
        <v>319</v>
      </c>
      <c r="D136" s="278">
        <v>1</v>
      </c>
      <c r="E136" s="238"/>
      <c r="F136" s="277">
        <f>D136*E136</f>
        <v>0</v>
      </c>
    </row>
    <row r="137" spans="1:6" ht="15">
      <c r="A137" s="279"/>
      <c r="B137" s="280" t="s">
        <v>350</v>
      </c>
      <c r="C137" s="573"/>
      <c r="D137" s="574"/>
      <c r="E137" s="281"/>
      <c r="F137" s="282">
        <f>SUM(F134:F136)</f>
        <v>0</v>
      </c>
    </row>
    <row r="138" spans="1:6" ht="15">
      <c r="A138" s="575"/>
      <c r="B138" s="576"/>
      <c r="C138" s="576"/>
      <c r="D138" s="576"/>
      <c r="E138" s="576"/>
      <c r="F138" s="577"/>
    </row>
    <row r="139" spans="1:6" ht="15">
      <c r="A139" s="610" t="s">
        <v>351</v>
      </c>
      <c r="B139" s="611"/>
      <c r="C139" s="611"/>
      <c r="D139" s="611"/>
      <c r="E139" s="611"/>
      <c r="F139" s="612"/>
    </row>
    <row r="140" spans="1:6" ht="25.5">
      <c r="A140" s="189" t="s">
        <v>352</v>
      </c>
      <c r="B140" s="190" t="s">
        <v>353</v>
      </c>
      <c r="C140" s="205" t="s">
        <v>319</v>
      </c>
      <c r="D140" s="192">
        <v>22</v>
      </c>
      <c r="E140" s="234"/>
      <c r="F140" s="194">
        <f>D140*E140</f>
        <v>0</v>
      </c>
    </row>
    <row r="141" spans="1:6" ht="25.5">
      <c r="A141" s="189" t="s">
        <v>354</v>
      </c>
      <c r="B141" s="190" t="s">
        <v>355</v>
      </c>
      <c r="C141" s="205" t="s">
        <v>319</v>
      </c>
      <c r="D141" s="192">
        <v>17</v>
      </c>
      <c r="E141" s="234"/>
      <c r="F141" s="194">
        <f>D141*E141</f>
        <v>0</v>
      </c>
    </row>
    <row r="142" spans="1:6" ht="38.25">
      <c r="A142" s="189" t="s">
        <v>356</v>
      </c>
      <c r="B142" s="190" t="s">
        <v>357</v>
      </c>
      <c r="C142" s="205" t="s">
        <v>319</v>
      </c>
      <c r="D142" s="192">
        <v>4</v>
      </c>
      <c r="E142" s="234"/>
      <c r="F142" s="194">
        <f>D142*E142</f>
        <v>0</v>
      </c>
    </row>
    <row r="143" spans="1:6" ht="38.25">
      <c r="A143" s="189" t="s">
        <v>358</v>
      </c>
      <c r="B143" s="210" t="s">
        <v>359</v>
      </c>
      <c r="C143" s="205" t="s">
        <v>172</v>
      </c>
      <c r="D143" s="202">
        <v>6</v>
      </c>
      <c r="E143" s="283"/>
      <c r="F143" s="194">
        <f>D143*E143</f>
        <v>0</v>
      </c>
    </row>
    <row r="144" spans="1:6" ht="25.5">
      <c r="A144" s="189" t="s">
        <v>360</v>
      </c>
      <c r="B144" s="190" t="s">
        <v>361</v>
      </c>
      <c r="C144" s="205" t="s">
        <v>319</v>
      </c>
      <c r="D144" s="192">
        <v>4</v>
      </c>
      <c r="E144" s="234"/>
      <c r="F144" s="194">
        <f>D144*E144</f>
        <v>0</v>
      </c>
    </row>
    <row r="145" spans="1:9" ht="15">
      <c r="A145" s="279"/>
      <c r="B145" s="280" t="s">
        <v>362</v>
      </c>
      <c r="C145" s="639"/>
      <c r="D145" s="640"/>
      <c r="E145" s="284"/>
      <c r="F145" s="275">
        <f>SUM(F140:F144)</f>
        <v>0</v>
      </c>
      <c r="H145" s="86"/>
      <c r="I145" s="86"/>
    </row>
    <row r="146" spans="1:9" ht="15">
      <c r="A146" s="285"/>
      <c r="B146" s="286" t="s">
        <v>363</v>
      </c>
      <c r="C146" s="599">
        <f>F120+F131+F137+F145</f>
        <v>0</v>
      </c>
      <c r="D146" s="600"/>
      <c r="E146" s="600"/>
      <c r="F146" s="601"/>
      <c r="H146" s="86"/>
      <c r="I146" s="86"/>
    </row>
    <row r="147" spans="2:9" ht="15">
      <c r="B147" s="52"/>
      <c r="C147"/>
      <c r="D147" s="227"/>
      <c r="H147" s="86"/>
      <c r="I147" s="86"/>
    </row>
    <row r="148" spans="1:9" ht="15">
      <c r="A148" s="616" t="s">
        <v>364</v>
      </c>
      <c r="B148" s="616"/>
      <c r="C148" s="616"/>
      <c r="D148" s="616"/>
      <c r="E148" s="616"/>
      <c r="F148" s="616"/>
      <c r="H148" s="86"/>
      <c r="I148" s="86"/>
    </row>
    <row r="149" spans="1:9" ht="51">
      <c r="A149" s="256" t="s">
        <v>365</v>
      </c>
      <c r="B149" s="287" t="s">
        <v>366</v>
      </c>
      <c r="C149" s="256" t="s">
        <v>367</v>
      </c>
      <c r="D149" s="287" t="s">
        <v>141</v>
      </c>
      <c r="E149" s="288" t="s">
        <v>368</v>
      </c>
      <c r="F149" s="289" t="s">
        <v>369</v>
      </c>
      <c r="H149" s="86"/>
      <c r="I149" s="86"/>
    </row>
    <row r="150" spans="1:9" ht="15">
      <c r="A150" s="206" t="s">
        <v>370</v>
      </c>
      <c r="B150" s="290" t="s">
        <v>371</v>
      </c>
      <c r="C150" s="249"/>
      <c r="D150" s="291"/>
      <c r="E150" s="249"/>
      <c r="F150" s="292"/>
      <c r="H150" s="86"/>
      <c r="I150" s="86"/>
    </row>
    <row r="151" spans="1:9" ht="76.5">
      <c r="A151" s="293"/>
      <c r="B151" s="190" t="s">
        <v>163</v>
      </c>
      <c r="C151" s="199"/>
      <c r="D151" s="261"/>
      <c r="E151" s="199"/>
      <c r="F151" s="292"/>
      <c r="H151" s="86"/>
      <c r="I151" s="86"/>
    </row>
    <row r="152" spans="1:9" ht="38.25">
      <c r="A152" s="206" t="s">
        <v>11</v>
      </c>
      <c r="B152" s="190" t="s">
        <v>372</v>
      </c>
      <c r="C152" s="294" t="s">
        <v>232</v>
      </c>
      <c r="D152" s="202">
        <v>7.2</v>
      </c>
      <c r="E152" s="237"/>
      <c r="F152" s="295">
        <f>D152*E152</f>
        <v>0</v>
      </c>
      <c r="H152" s="86"/>
      <c r="I152" s="86"/>
    </row>
    <row r="153" spans="1:9" ht="30.75">
      <c r="A153" s="206" t="s">
        <v>12</v>
      </c>
      <c r="B153" s="190" t="s">
        <v>373</v>
      </c>
      <c r="C153" s="294" t="s">
        <v>232</v>
      </c>
      <c r="D153" s="202">
        <v>0.72</v>
      </c>
      <c r="E153" s="237"/>
      <c r="F153" s="295">
        <f aca="true" t="shared" si="5" ref="F153:F167">D153*E153</f>
        <v>0</v>
      </c>
      <c r="H153" s="86"/>
      <c r="I153" s="86"/>
    </row>
    <row r="154" spans="1:9" ht="26.25">
      <c r="A154" s="206" t="s">
        <v>63</v>
      </c>
      <c r="B154" s="190" t="s">
        <v>374</v>
      </c>
      <c r="C154" s="294" t="s">
        <v>172</v>
      </c>
      <c r="D154" s="202">
        <v>4</v>
      </c>
      <c r="E154" s="237"/>
      <c r="F154" s="295">
        <f t="shared" si="5"/>
        <v>0</v>
      </c>
      <c r="H154" s="86"/>
      <c r="I154" s="86"/>
    </row>
    <row r="155" spans="1:9" ht="51">
      <c r="A155" s="206" t="s">
        <v>13</v>
      </c>
      <c r="B155" s="190" t="s">
        <v>375</v>
      </c>
      <c r="C155" s="294" t="s">
        <v>232</v>
      </c>
      <c r="D155" s="202">
        <v>0.13</v>
      </c>
      <c r="E155" s="237"/>
      <c r="F155" s="295">
        <f t="shared" si="5"/>
        <v>0</v>
      </c>
      <c r="H155" s="86"/>
      <c r="I155" s="86"/>
    </row>
    <row r="156" spans="1:9" ht="51">
      <c r="A156" s="206" t="s">
        <v>109</v>
      </c>
      <c r="B156" s="190" t="s">
        <v>376</v>
      </c>
      <c r="C156" s="294" t="s">
        <v>232</v>
      </c>
      <c r="D156" s="202">
        <v>6.69</v>
      </c>
      <c r="E156" s="237"/>
      <c r="F156" s="295">
        <f t="shared" si="5"/>
        <v>0</v>
      </c>
      <c r="H156" s="86"/>
      <c r="I156" s="86"/>
    </row>
    <row r="157" spans="1:9" ht="51">
      <c r="A157" s="206" t="s">
        <v>377</v>
      </c>
      <c r="B157" s="210" t="s">
        <v>378</v>
      </c>
      <c r="C157" s="294" t="s">
        <v>232</v>
      </c>
      <c r="D157" s="202">
        <v>0.66</v>
      </c>
      <c r="E157" s="237"/>
      <c r="F157" s="295">
        <f t="shared" si="5"/>
        <v>0</v>
      </c>
      <c r="H157" s="86"/>
      <c r="I157" s="86"/>
    </row>
    <row r="158" spans="1:9" ht="15">
      <c r="A158" s="296"/>
      <c r="B158" s="297" t="s">
        <v>379</v>
      </c>
      <c r="C158" s="298"/>
      <c r="D158" s="299"/>
      <c r="E158" s="300"/>
      <c r="F158" s="301">
        <f>SUM(F152:F157)</f>
        <v>0</v>
      </c>
      <c r="H158" s="86"/>
      <c r="I158" s="86"/>
    </row>
    <row r="159" spans="1:9" ht="15">
      <c r="A159" s="206" t="s">
        <v>380</v>
      </c>
      <c r="B159" s="302" t="s">
        <v>381</v>
      </c>
      <c r="C159" s="199"/>
      <c r="D159" s="232"/>
      <c r="E159" s="233"/>
      <c r="F159" s="303"/>
      <c r="H159" s="86"/>
      <c r="I159" s="86"/>
    </row>
    <row r="160" spans="1:9" ht="51">
      <c r="A160" s="206" t="s">
        <v>26</v>
      </c>
      <c r="B160" s="210" t="s">
        <v>382</v>
      </c>
      <c r="C160" s="294" t="s">
        <v>232</v>
      </c>
      <c r="D160" s="202">
        <v>0.2</v>
      </c>
      <c r="E160" s="237"/>
      <c r="F160" s="304">
        <f t="shared" si="5"/>
        <v>0</v>
      </c>
      <c r="H160" s="86"/>
      <c r="I160" s="86"/>
    </row>
    <row r="161" spans="1:9" ht="38.25">
      <c r="A161" s="617" t="s">
        <v>27</v>
      </c>
      <c r="B161" s="190" t="s">
        <v>383</v>
      </c>
      <c r="C161" s="294" t="s">
        <v>232</v>
      </c>
      <c r="D161" s="202">
        <v>0.39</v>
      </c>
      <c r="E161" s="237"/>
      <c r="F161" s="295">
        <f t="shared" si="5"/>
        <v>0</v>
      </c>
      <c r="H161" s="86"/>
      <c r="I161" s="86"/>
    </row>
    <row r="162" spans="1:9" ht="38.25">
      <c r="A162" s="618"/>
      <c r="B162" s="190" t="s">
        <v>384</v>
      </c>
      <c r="C162" s="294" t="s">
        <v>232</v>
      </c>
      <c r="D162" s="202">
        <v>1.05</v>
      </c>
      <c r="E162" s="237"/>
      <c r="F162" s="305">
        <f t="shared" si="5"/>
        <v>0</v>
      </c>
      <c r="H162" s="86"/>
      <c r="I162" s="86"/>
    </row>
    <row r="163" spans="1:9" ht="38.25">
      <c r="A163" s="618"/>
      <c r="B163" s="210" t="s">
        <v>385</v>
      </c>
      <c r="C163" s="294" t="s">
        <v>232</v>
      </c>
      <c r="D163" s="202">
        <v>0.31</v>
      </c>
      <c r="E163" s="237"/>
      <c r="F163" s="305">
        <f t="shared" si="5"/>
        <v>0</v>
      </c>
      <c r="H163" s="86"/>
      <c r="I163" s="86"/>
    </row>
    <row r="164" spans="1:9" ht="15">
      <c r="A164" s="306"/>
      <c r="B164" s="307" t="s">
        <v>386</v>
      </c>
      <c r="C164" s="298"/>
      <c r="D164" s="299"/>
      <c r="E164" s="308"/>
      <c r="F164" s="309">
        <f>SUM(F160:F163)</f>
        <v>0</v>
      </c>
      <c r="H164" s="86"/>
      <c r="I164" s="86"/>
    </row>
    <row r="165" spans="1:9" ht="15">
      <c r="A165" s="206">
        <v>3</v>
      </c>
      <c r="B165" s="302" t="s">
        <v>387</v>
      </c>
      <c r="C165" s="199"/>
      <c r="D165" s="232"/>
      <c r="E165" s="233"/>
      <c r="F165" s="305"/>
      <c r="H165" s="86"/>
      <c r="I165" s="86"/>
    </row>
    <row r="166" spans="1:9" ht="51">
      <c r="A166" s="310" t="s">
        <v>388</v>
      </c>
      <c r="B166" s="311" t="s">
        <v>389</v>
      </c>
      <c r="C166" s="312" t="s">
        <v>390</v>
      </c>
      <c r="D166" s="313">
        <v>110</v>
      </c>
      <c r="E166" s="472"/>
      <c r="F166" s="305">
        <f t="shared" si="5"/>
        <v>0</v>
      </c>
      <c r="H166" s="86"/>
      <c r="I166" s="86"/>
    </row>
    <row r="167" spans="1:9" ht="15">
      <c r="A167" s="206" t="s">
        <v>391</v>
      </c>
      <c r="B167" s="190" t="s">
        <v>392</v>
      </c>
      <c r="C167" s="314" t="s">
        <v>393</v>
      </c>
      <c r="D167" s="315">
        <v>7</v>
      </c>
      <c r="E167" s="237"/>
      <c r="F167" s="305">
        <f t="shared" si="5"/>
        <v>0</v>
      </c>
      <c r="H167" s="86"/>
      <c r="I167" s="86"/>
    </row>
    <row r="168" spans="1:9" ht="15">
      <c r="A168" s="316"/>
      <c r="B168" s="317" t="s">
        <v>394</v>
      </c>
      <c r="C168" s="318"/>
      <c r="D168" s="319"/>
      <c r="E168" s="320"/>
      <c r="F168" s="321">
        <f>SUM(F166:F167)</f>
        <v>0</v>
      </c>
      <c r="H168" s="86"/>
      <c r="I168" s="86"/>
    </row>
    <row r="169" spans="2:9" ht="15">
      <c r="B169" s="464"/>
      <c r="C169" s="249"/>
      <c r="D169" s="291"/>
      <c r="E169" s="322"/>
      <c r="F169" s="305"/>
      <c r="H169" s="86"/>
      <c r="I169" s="86"/>
    </row>
    <row r="170" spans="1:9" ht="38.25">
      <c r="A170" s="206">
        <v>4</v>
      </c>
      <c r="B170" s="323" t="s">
        <v>395</v>
      </c>
      <c r="C170" s="324"/>
      <c r="D170" s="261"/>
      <c r="E170" s="233"/>
      <c r="F170" s="305"/>
      <c r="H170" s="86"/>
      <c r="I170" s="86"/>
    </row>
    <row r="171" spans="1:9" ht="25.5">
      <c r="A171" s="325" t="s">
        <v>54</v>
      </c>
      <c r="B171" s="326" t="s">
        <v>396</v>
      </c>
      <c r="C171" s="312" t="s">
        <v>393</v>
      </c>
      <c r="D171" s="313">
        <v>1</v>
      </c>
      <c r="E171" s="327"/>
      <c r="F171" s="328">
        <f>D171*E171</f>
        <v>0</v>
      </c>
      <c r="H171" s="86"/>
      <c r="I171" s="86"/>
    </row>
    <row r="172" spans="1:9" ht="51">
      <c r="A172" s="325" t="s">
        <v>64</v>
      </c>
      <c r="B172" s="326" t="s">
        <v>397</v>
      </c>
      <c r="C172" s="312" t="s">
        <v>393</v>
      </c>
      <c r="D172" s="313">
        <v>1</v>
      </c>
      <c r="E172" s="327"/>
      <c r="F172" s="328">
        <f>D172*E172</f>
        <v>0</v>
      </c>
      <c r="H172" s="86"/>
      <c r="I172" s="86"/>
    </row>
    <row r="173" spans="1:9" ht="15">
      <c r="A173" s="329"/>
      <c r="B173" s="330" t="s">
        <v>398</v>
      </c>
      <c r="C173" s="331"/>
      <c r="D173" s="332"/>
      <c r="E173" s="333"/>
      <c r="F173" s="334">
        <f>SUM(F171:F172)</f>
        <v>0</v>
      </c>
      <c r="H173" s="86"/>
      <c r="I173" s="86"/>
    </row>
    <row r="174" spans="1:9" ht="15">
      <c r="A174" s="335"/>
      <c r="B174" s="336" t="s">
        <v>399</v>
      </c>
      <c r="C174" s="337"/>
      <c r="D174" s="338"/>
      <c r="E174" s="339"/>
      <c r="F174" s="340">
        <f>F158+F164+F168+F173</f>
        <v>0</v>
      </c>
      <c r="H174" s="86"/>
      <c r="I174" s="86"/>
    </row>
    <row r="175" spans="2:4" ht="15">
      <c r="B175" s="52"/>
      <c r="C175"/>
      <c r="D175" s="227"/>
    </row>
    <row r="176" spans="1:6" ht="15">
      <c r="A176" s="566" t="s">
        <v>400</v>
      </c>
      <c r="B176" s="566"/>
      <c r="C176" s="566"/>
      <c r="D176" s="566"/>
      <c r="E176" s="566"/>
      <c r="F176" s="566"/>
    </row>
    <row r="177" spans="1:6" ht="15">
      <c r="A177" s="341" t="s">
        <v>401</v>
      </c>
      <c r="B177" s="342" t="s">
        <v>1</v>
      </c>
      <c r="C177" s="342" t="s">
        <v>402</v>
      </c>
      <c r="D177" s="343" t="s">
        <v>403</v>
      </c>
      <c r="E177" s="342" t="s">
        <v>404</v>
      </c>
      <c r="F177" s="342" t="s">
        <v>405</v>
      </c>
    </row>
    <row r="178" spans="1:6" ht="15">
      <c r="A178" s="344" t="s">
        <v>370</v>
      </c>
      <c r="B178" s="345" t="s">
        <v>371</v>
      </c>
      <c r="C178" s="346"/>
      <c r="D178" s="594"/>
      <c r="E178" s="594"/>
      <c r="F178" s="594"/>
    </row>
    <row r="179" spans="1:6" ht="57">
      <c r="A179" s="199"/>
      <c r="B179" s="474" t="s">
        <v>406</v>
      </c>
      <c r="C179" s="347"/>
      <c r="D179" s="343"/>
      <c r="E179" s="348"/>
      <c r="F179" s="348"/>
    </row>
    <row r="180" spans="1:6" ht="42.75">
      <c r="A180" s="189" t="s">
        <v>11</v>
      </c>
      <c r="B180" s="474" t="s">
        <v>407</v>
      </c>
      <c r="C180" s="477" t="s">
        <v>543</v>
      </c>
      <c r="D180" s="478">
        <v>29.6</v>
      </c>
      <c r="E180" s="479"/>
      <c r="F180" s="480">
        <f>D180*E180</f>
        <v>0</v>
      </c>
    </row>
    <row r="181" spans="1:6" ht="28.5">
      <c r="A181" s="189" t="s">
        <v>12</v>
      </c>
      <c r="B181" s="473" t="s">
        <v>408</v>
      </c>
      <c r="C181" s="481" t="s">
        <v>157</v>
      </c>
      <c r="D181" s="482">
        <v>22.2</v>
      </c>
      <c r="E181" s="483"/>
      <c r="F181" s="484">
        <f>D181*E181</f>
        <v>0</v>
      </c>
    </row>
    <row r="182" spans="1:6" ht="15">
      <c r="A182" s="199"/>
      <c r="B182" s="475" t="s">
        <v>542</v>
      </c>
      <c r="C182" s="485"/>
      <c r="D182" s="486"/>
      <c r="E182" s="487"/>
      <c r="F182" s="488">
        <f>SUM(F179:F181)</f>
        <v>0</v>
      </c>
    </row>
    <row r="183" spans="1:6" ht="15">
      <c r="A183" s="189" t="s">
        <v>380</v>
      </c>
      <c r="B183" s="476" t="s">
        <v>409</v>
      </c>
      <c r="C183" s="489"/>
      <c r="D183" s="490"/>
      <c r="E183" s="491"/>
      <c r="F183" s="492"/>
    </row>
    <row r="184" spans="1:6" ht="28.5">
      <c r="A184" s="200"/>
      <c r="B184" s="474" t="s">
        <v>410</v>
      </c>
      <c r="C184" s="493"/>
      <c r="D184" s="494"/>
      <c r="E184" s="495"/>
      <c r="F184" s="496"/>
    </row>
    <row r="185" spans="1:6" ht="28.5">
      <c r="A185" s="201" t="s">
        <v>411</v>
      </c>
      <c r="B185" s="474" t="s">
        <v>412</v>
      </c>
      <c r="C185" s="497" t="s">
        <v>544</v>
      </c>
      <c r="D185" s="482">
        <v>37</v>
      </c>
      <c r="E185" s="498"/>
      <c r="F185" s="484">
        <f>D185*E185</f>
        <v>0</v>
      </c>
    </row>
    <row r="186" spans="1:6" ht="28.5">
      <c r="A186" s="201" t="s">
        <v>413</v>
      </c>
      <c r="B186" s="474" t="s">
        <v>414</v>
      </c>
      <c r="C186" s="497" t="s">
        <v>543</v>
      </c>
      <c r="D186" s="482">
        <v>5.55</v>
      </c>
      <c r="E186" s="498"/>
      <c r="F186" s="484">
        <f>D186*E186</f>
        <v>0</v>
      </c>
    </row>
    <row r="187" spans="1:6" ht="15">
      <c r="A187" s="189" t="s">
        <v>108</v>
      </c>
      <c r="B187" s="474" t="s">
        <v>415</v>
      </c>
      <c r="C187" s="499" t="s">
        <v>169</v>
      </c>
      <c r="D187" s="500">
        <v>19.24</v>
      </c>
      <c r="E187" s="498"/>
      <c r="F187" s="484">
        <f>D187*E187</f>
        <v>0</v>
      </c>
    </row>
    <row r="188" spans="1:6" ht="15">
      <c r="A188" s="189" t="s">
        <v>416</v>
      </c>
      <c r="B188" s="474" t="s">
        <v>417</v>
      </c>
      <c r="C188" s="501" t="s">
        <v>157</v>
      </c>
      <c r="D188" s="500">
        <v>129.5</v>
      </c>
      <c r="E188" s="498"/>
      <c r="F188" s="484">
        <f>D188*E188</f>
        <v>0</v>
      </c>
    </row>
    <row r="189" spans="1:6" ht="15">
      <c r="A189" s="298"/>
      <c r="B189" s="330" t="s">
        <v>418</v>
      </c>
      <c r="C189" s="485"/>
      <c r="D189" s="502"/>
      <c r="E189" s="503"/>
      <c r="F189" s="504">
        <f>SUM(F185:F188)</f>
        <v>0</v>
      </c>
    </row>
    <row r="190" spans="1:6" ht="15">
      <c r="A190" s="349"/>
      <c r="B190" s="505" t="s">
        <v>419</v>
      </c>
      <c r="C190" s="595">
        <f>F182+F189</f>
        <v>0</v>
      </c>
      <c r="D190" s="596"/>
      <c r="E190" s="596"/>
      <c r="F190" s="597"/>
    </row>
    <row r="191" spans="2:4" ht="15">
      <c r="B191" s="52"/>
      <c r="C191"/>
      <c r="D191" s="227"/>
    </row>
    <row r="192" spans="1:6" ht="15">
      <c r="A192" s="598" t="s">
        <v>420</v>
      </c>
      <c r="B192" s="598"/>
      <c r="C192" s="598"/>
      <c r="D192" s="598"/>
      <c r="E192" s="598"/>
      <c r="F192" s="598"/>
    </row>
    <row r="193" spans="1:6" ht="71.25">
      <c r="A193" s="256" t="s">
        <v>365</v>
      </c>
      <c r="B193" s="506" t="s">
        <v>545</v>
      </c>
      <c r="C193" s="176" t="s">
        <v>546</v>
      </c>
      <c r="D193" s="510" t="s">
        <v>547</v>
      </c>
      <c r="E193" s="511" t="s">
        <v>368</v>
      </c>
      <c r="F193" s="512" t="s">
        <v>548</v>
      </c>
    </row>
    <row r="194" spans="1:6" ht="42.75">
      <c r="A194" s="350" t="s">
        <v>370</v>
      </c>
      <c r="B194" s="507" t="s">
        <v>421</v>
      </c>
      <c r="C194" s="513" t="s">
        <v>549</v>
      </c>
      <c r="D194" s="514">
        <v>25.2</v>
      </c>
      <c r="E194" s="515"/>
      <c r="F194" s="61">
        <f>D194*E194</f>
        <v>0</v>
      </c>
    </row>
    <row r="195" spans="1:6" ht="57">
      <c r="A195" s="350" t="s">
        <v>380</v>
      </c>
      <c r="B195" s="507" t="s">
        <v>422</v>
      </c>
      <c r="C195" s="513" t="s">
        <v>544</v>
      </c>
      <c r="D195" s="514">
        <v>42</v>
      </c>
      <c r="E195" s="515"/>
      <c r="F195" s="61">
        <f>D195*E195</f>
        <v>0</v>
      </c>
    </row>
    <row r="196" spans="1:6" ht="42.75">
      <c r="A196" s="351" t="s">
        <v>423</v>
      </c>
      <c r="B196" s="508" t="s">
        <v>424</v>
      </c>
      <c r="C196" s="513" t="s">
        <v>550</v>
      </c>
      <c r="D196" s="514">
        <v>1</v>
      </c>
      <c r="E196" s="515"/>
      <c r="F196" s="61">
        <f>D196*E196</f>
        <v>0</v>
      </c>
    </row>
    <row r="197" spans="1:6" ht="15">
      <c r="A197" s="519"/>
      <c r="B197" s="509" t="s">
        <v>425</v>
      </c>
      <c r="C197" s="516"/>
      <c r="D197" s="517"/>
      <c r="E197" s="518"/>
      <c r="F197" s="449">
        <f>SUM(F194:F196)</f>
        <v>0</v>
      </c>
    </row>
    <row r="198" spans="1:6" ht="15">
      <c r="A198" s="58"/>
      <c r="B198" s="520"/>
      <c r="C198" s="58"/>
      <c r="D198" s="521"/>
      <c r="E198" s="58"/>
      <c r="F198" s="58"/>
    </row>
    <row r="199" spans="1:8" ht="15">
      <c r="A199" s="522"/>
      <c r="B199" s="523" t="s">
        <v>425</v>
      </c>
      <c r="C199" s="522"/>
      <c r="D199" s="524"/>
      <c r="E199" s="522"/>
      <c r="F199" s="61">
        <f>C190+F197</f>
        <v>0</v>
      </c>
      <c r="H199" s="86"/>
    </row>
    <row r="200" spans="1:6" ht="15">
      <c r="A200" s="525"/>
      <c r="B200" s="526"/>
      <c r="C200" s="525"/>
      <c r="D200" s="527"/>
      <c r="E200" s="525"/>
      <c r="F200" s="528"/>
    </row>
    <row r="201" spans="1:6" ht="15">
      <c r="A201" s="522"/>
      <c r="B201" s="523" t="s">
        <v>425</v>
      </c>
      <c r="C201" s="626"/>
      <c r="D201" s="627"/>
      <c r="E201" s="628"/>
      <c r="F201" s="61">
        <f>F44+F89+C146+F199</f>
        <v>0</v>
      </c>
    </row>
    <row r="202" spans="2:4" ht="15">
      <c r="B202" s="52"/>
      <c r="C202"/>
      <c r="D202" s="227"/>
    </row>
    <row r="203" spans="1:6" ht="15">
      <c r="A203" s="26" t="s">
        <v>535</v>
      </c>
      <c r="B203" s="31" t="s">
        <v>529</v>
      </c>
      <c r="C203" s="153"/>
      <c r="D203" s="154"/>
      <c r="E203" s="100"/>
      <c r="F203" s="100"/>
    </row>
    <row r="204" spans="1:6" ht="28.5">
      <c r="A204" s="135"/>
      <c r="B204" s="459" t="s">
        <v>530</v>
      </c>
      <c r="C204" s="168" t="s">
        <v>127</v>
      </c>
      <c r="D204" s="167">
        <v>0.05</v>
      </c>
      <c r="E204" s="155">
        <f>F201</f>
        <v>0</v>
      </c>
      <c r="F204" s="94">
        <f>D204*E204</f>
        <v>0</v>
      </c>
    </row>
    <row r="205" ht="15">
      <c r="C205"/>
    </row>
    <row r="206" spans="1:6" ht="15.75">
      <c r="A206" s="622" t="s">
        <v>426</v>
      </c>
      <c r="B206" s="622"/>
      <c r="C206" s="622"/>
      <c r="D206" s="622"/>
      <c r="E206" s="622"/>
      <c r="F206" s="622"/>
    </row>
    <row r="207" spans="1:5" ht="15">
      <c r="A207" s="352"/>
      <c r="B207" s="353"/>
      <c r="C207" s="353"/>
      <c r="D207" s="353"/>
      <c r="E207" s="354"/>
    </row>
    <row r="208" spans="1:6" ht="15">
      <c r="A208" s="447" t="s">
        <v>427</v>
      </c>
      <c r="B208" s="619" t="s">
        <v>532</v>
      </c>
      <c r="C208" s="620"/>
      <c r="D208" s="620"/>
      <c r="E208" s="621"/>
      <c r="F208" s="460">
        <f>F44</f>
        <v>0</v>
      </c>
    </row>
    <row r="209" spans="1:6" ht="15">
      <c r="A209" s="588"/>
      <c r="B209" s="589"/>
      <c r="C209" s="589"/>
      <c r="D209" s="589"/>
      <c r="E209" s="590"/>
      <c r="F209" s="22"/>
    </row>
    <row r="210" spans="1:6" ht="15">
      <c r="A210" s="465" t="s">
        <v>428</v>
      </c>
      <c r="B210" s="591" t="s">
        <v>429</v>
      </c>
      <c r="C210" s="592"/>
      <c r="D210" s="592"/>
      <c r="E210" s="593"/>
      <c r="F210" s="461">
        <f>F89</f>
        <v>0</v>
      </c>
    </row>
    <row r="211" spans="1:6" ht="15">
      <c r="A211" s="588"/>
      <c r="B211" s="589"/>
      <c r="C211" s="589"/>
      <c r="D211" s="589"/>
      <c r="E211" s="590"/>
      <c r="F211" s="22"/>
    </row>
    <row r="212" spans="1:6" ht="15">
      <c r="A212" s="466" t="s">
        <v>430</v>
      </c>
      <c r="B212" s="605" t="s">
        <v>533</v>
      </c>
      <c r="C212" s="606"/>
      <c r="D212" s="606"/>
      <c r="E212" s="607"/>
      <c r="F212" s="462">
        <f>C146</f>
        <v>0</v>
      </c>
    </row>
    <row r="213" spans="1:6" ht="15">
      <c r="A213" s="588"/>
      <c r="B213" s="589"/>
      <c r="C213" s="589"/>
      <c r="D213" s="589"/>
      <c r="E213" s="590"/>
      <c r="F213" s="6"/>
    </row>
    <row r="214" spans="1:6" ht="15">
      <c r="A214" s="467" t="s">
        <v>431</v>
      </c>
      <c r="B214" s="636" t="s">
        <v>432</v>
      </c>
      <c r="C214" s="637"/>
      <c r="D214" s="637"/>
      <c r="E214" s="638"/>
      <c r="F214" s="463">
        <f>F199</f>
        <v>0</v>
      </c>
    </row>
    <row r="215" spans="1:6" ht="15">
      <c r="A215" s="469"/>
      <c r="B215" s="158"/>
      <c r="C215" s="158"/>
      <c r="D215" s="158"/>
      <c r="E215" s="159"/>
      <c r="F215" s="80"/>
    </row>
    <row r="216" spans="1:6" ht="15">
      <c r="A216" s="26" t="s">
        <v>535</v>
      </c>
      <c r="B216" s="629" t="s">
        <v>529</v>
      </c>
      <c r="C216" s="630"/>
      <c r="D216" s="630"/>
      <c r="E216" s="631"/>
      <c r="F216" s="470">
        <f>F204</f>
        <v>0</v>
      </c>
    </row>
    <row r="217" spans="1:6" ht="15">
      <c r="A217" s="588"/>
      <c r="B217" s="589"/>
      <c r="C217" s="589"/>
      <c r="D217" s="589"/>
      <c r="E217" s="590"/>
      <c r="F217" s="21"/>
    </row>
    <row r="218" spans="1:6" ht="15">
      <c r="A218" s="623" t="s">
        <v>534</v>
      </c>
      <c r="B218" s="624"/>
      <c r="C218" s="624"/>
      <c r="D218" s="624"/>
      <c r="E218" s="625"/>
      <c r="F218" s="468">
        <f>SUM(E208:F216)</f>
        <v>0</v>
      </c>
    </row>
    <row r="219" spans="2:4" ht="15">
      <c r="B219" s="52"/>
      <c r="C219"/>
      <c r="D219" s="227"/>
    </row>
    <row r="220" spans="2:4" ht="15">
      <c r="B220" s="52"/>
      <c r="C220"/>
      <c r="D220" s="227"/>
    </row>
  </sheetData>
  <sheetProtection password="DEC5" sheet="1" objects="1" scenarios="1"/>
  <mergeCells count="57">
    <mergeCell ref="A218:E218"/>
    <mergeCell ref="C201:E201"/>
    <mergeCell ref="B216:E216"/>
    <mergeCell ref="A1:F1"/>
    <mergeCell ref="A8:F8"/>
    <mergeCell ref="A15:F15"/>
    <mergeCell ref="A28:F28"/>
    <mergeCell ref="A35:F35"/>
    <mergeCell ref="B214:E214"/>
    <mergeCell ref="C145:D145"/>
    <mergeCell ref="A148:F148"/>
    <mergeCell ref="A161:A163"/>
    <mergeCell ref="B208:E208"/>
    <mergeCell ref="A209:E209"/>
    <mergeCell ref="A206:F206"/>
    <mergeCell ref="A122:F122"/>
    <mergeCell ref="A139:F139"/>
    <mergeCell ref="A46:F46"/>
    <mergeCell ref="A49:E49"/>
    <mergeCell ref="A211:E211"/>
    <mergeCell ref="B212:E212"/>
    <mergeCell ref="A213:E213"/>
    <mergeCell ref="A131:E131"/>
    <mergeCell ref="A132:F132"/>
    <mergeCell ref="A133:F133"/>
    <mergeCell ref="A91:F91"/>
    <mergeCell ref="A92:F92"/>
    <mergeCell ref="A51:F51"/>
    <mergeCell ref="A61:F61"/>
    <mergeCell ref="A90:F90"/>
    <mergeCell ref="A217:E217"/>
    <mergeCell ref="B210:E210"/>
    <mergeCell ref="D178:F178"/>
    <mergeCell ref="C190:F190"/>
    <mergeCell ref="A192:F192"/>
    <mergeCell ref="A79:F79"/>
    <mergeCell ref="C146:F146"/>
    <mergeCell ref="A50:F50"/>
    <mergeCell ref="A60:F60"/>
    <mergeCell ref="A16:F16"/>
    <mergeCell ref="A47:F47"/>
    <mergeCell ref="A86:F86"/>
    <mergeCell ref="A88:E88"/>
    <mergeCell ref="A72:F72"/>
    <mergeCell ref="A77:E77"/>
    <mergeCell ref="A78:F78"/>
    <mergeCell ref="A73:F73"/>
    <mergeCell ref="A2:F2"/>
    <mergeCell ref="A3:F3"/>
    <mergeCell ref="A4:F4"/>
    <mergeCell ref="A9:F9"/>
    <mergeCell ref="A176:F176"/>
    <mergeCell ref="A71:E71"/>
    <mergeCell ref="A84:E84"/>
    <mergeCell ref="A120:E120"/>
    <mergeCell ref="C137:D137"/>
    <mergeCell ref="A138:F138"/>
  </mergeCells>
  <printOptions/>
  <pageMargins left="0.5118110236220472" right="0.11811023622047245" top="0.7480314960629921" bottom="0.7480314960629921" header="0.5118110236220472" footer="0.5118110236220472"/>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2:F84"/>
  <sheetViews>
    <sheetView tabSelected="1" zoomScaleSheetLayoutView="100" workbookViewId="0" topLeftCell="A55">
      <selection activeCell="M78" sqref="M78"/>
    </sheetView>
  </sheetViews>
  <sheetFormatPr defaultColWidth="9.140625" defaultRowHeight="15"/>
  <cols>
    <col min="1" max="1" width="4.00390625" style="0" customWidth="1"/>
    <col min="2" max="2" width="29.421875" style="52" customWidth="1"/>
    <col min="3" max="3" width="9.57421875" style="0" customWidth="1"/>
    <col min="4" max="4" width="11.140625" style="0" customWidth="1"/>
    <col min="5" max="5" width="16.140625" style="0" customWidth="1"/>
    <col min="6" max="6" width="20.28125" style="0" customWidth="1"/>
  </cols>
  <sheetData>
    <row r="2" spans="1:6" ht="15">
      <c r="A2" s="355"/>
      <c r="B2" s="641" t="s">
        <v>433</v>
      </c>
      <c r="C2" s="641"/>
      <c r="D2" s="641"/>
      <c r="E2" s="641"/>
      <c r="F2" s="641"/>
    </row>
    <row r="3" spans="1:6" ht="15">
      <c r="A3" s="355"/>
      <c r="B3" s="641" t="s">
        <v>434</v>
      </c>
      <c r="C3" s="641"/>
      <c r="D3" s="641"/>
      <c r="E3" s="641"/>
      <c r="F3" s="641"/>
    </row>
    <row r="4" spans="1:6" ht="15">
      <c r="A4" s="355"/>
      <c r="B4" s="433"/>
      <c r="C4" s="356"/>
      <c r="D4" s="356"/>
      <c r="E4" s="357"/>
      <c r="F4" s="358"/>
    </row>
    <row r="5" spans="1:6" ht="15">
      <c r="A5" s="359" t="s">
        <v>435</v>
      </c>
      <c r="B5" s="359" t="s">
        <v>436</v>
      </c>
      <c r="C5" s="360" t="s">
        <v>437</v>
      </c>
      <c r="D5" s="360" t="s">
        <v>438</v>
      </c>
      <c r="E5" s="361" t="s">
        <v>404</v>
      </c>
      <c r="F5" s="361" t="s">
        <v>405</v>
      </c>
    </row>
    <row r="6" spans="1:6" ht="15.75">
      <c r="A6" s="362" t="s">
        <v>439</v>
      </c>
      <c r="B6" s="642" t="s">
        <v>440</v>
      </c>
      <c r="C6" s="643"/>
      <c r="D6" s="643"/>
      <c r="E6" s="643"/>
      <c r="F6" s="644"/>
    </row>
    <row r="7" spans="1:6" ht="42.75">
      <c r="A7" s="363">
        <v>1</v>
      </c>
      <c r="B7" s="443" t="s">
        <v>441</v>
      </c>
      <c r="C7" s="363" t="s">
        <v>442</v>
      </c>
      <c r="D7" s="363">
        <v>3.5</v>
      </c>
      <c r="E7" s="364"/>
      <c r="F7" s="365">
        <f>D7*E7</f>
        <v>0</v>
      </c>
    </row>
    <row r="8" spans="1:6" ht="42.75">
      <c r="A8" s="363">
        <v>2</v>
      </c>
      <c r="B8" s="434" t="s">
        <v>443</v>
      </c>
      <c r="C8" s="363" t="s">
        <v>444</v>
      </c>
      <c r="D8" s="363">
        <v>199</v>
      </c>
      <c r="E8" s="364"/>
      <c r="F8" s="365">
        <f>D8*E8</f>
        <v>0</v>
      </c>
    </row>
    <row r="9" spans="1:6" ht="15.75">
      <c r="A9" s="363"/>
      <c r="B9" s="645" t="s">
        <v>128</v>
      </c>
      <c r="C9" s="646"/>
      <c r="D9" s="646"/>
      <c r="E9" s="647"/>
      <c r="F9" s="366">
        <f>SUM(F7:F8)</f>
        <v>0</v>
      </c>
    </row>
    <row r="10" spans="1:6" ht="15.75">
      <c r="A10" s="363"/>
      <c r="B10" s="435"/>
      <c r="C10" s="367"/>
      <c r="D10" s="368"/>
      <c r="E10" s="369"/>
      <c r="F10" s="370"/>
    </row>
    <row r="11" spans="1:6" ht="15.75">
      <c r="A11" s="362" t="s">
        <v>445</v>
      </c>
      <c r="B11" s="648" t="s">
        <v>446</v>
      </c>
      <c r="C11" s="649"/>
      <c r="D11" s="649"/>
      <c r="E11" s="649"/>
      <c r="F11" s="650"/>
    </row>
    <row r="12" spans="1:6" ht="15">
      <c r="A12" s="363"/>
      <c r="B12" s="436" t="s">
        <v>447</v>
      </c>
      <c r="C12" s="363"/>
      <c r="D12" s="363"/>
      <c r="E12" s="371"/>
      <c r="F12" s="371"/>
    </row>
    <row r="13" spans="1:6" ht="71.25">
      <c r="A13" s="359">
        <v>1</v>
      </c>
      <c r="B13" s="408" t="s">
        <v>448</v>
      </c>
      <c r="C13" s="363" t="s">
        <v>444</v>
      </c>
      <c r="D13" s="363">
        <f>1770*1.05</f>
        <v>1858.5</v>
      </c>
      <c r="E13" s="364"/>
      <c r="F13" s="365">
        <f>D13*E13</f>
        <v>0</v>
      </c>
    </row>
    <row r="14" spans="1:6" ht="15.75">
      <c r="A14" s="363"/>
      <c r="B14" s="645" t="s">
        <v>128</v>
      </c>
      <c r="C14" s="646"/>
      <c r="D14" s="646"/>
      <c r="E14" s="647"/>
      <c r="F14" s="366">
        <f>SUM(F13)</f>
        <v>0</v>
      </c>
    </row>
    <row r="15" spans="1:6" ht="15">
      <c r="A15" s="359"/>
      <c r="B15" s="437"/>
      <c r="C15" s="372"/>
      <c r="D15" s="372"/>
      <c r="E15" s="358"/>
      <c r="F15" s="358"/>
    </row>
    <row r="16" spans="1:6" ht="15.75">
      <c r="A16" s="362" t="s">
        <v>449</v>
      </c>
      <c r="B16" s="648" t="s">
        <v>450</v>
      </c>
      <c r="C16" s="649"/>
      <c r="D16" s="649"/>
      <c r="E16" s="649"/>
      <c r="F16" s="650"/>
    </row>
    <row r="17" spans="1:6" ht="242.25">
      <c r="A17" s="363">
        <v>1</v>
      </c>
      <c r="B17" s="373" t="s">
        <v>451</v>
      </c>
      <c r="C17" s="363" t="s">
        <v>452</v>
      </c>
      <c r="D17" s="374">
        <v>46</v>
      </c>
      <c r="E17" s="364"/>
      <c r="F17" s="365">
        <f aca="true" t="shared" si="0" ref="F17:F23">D17*E17</f>
        <v>0</v>
      </c>
    </row>
    <row r="18" spans="1:6" ht="57">
      <c r="A18" s="363">
        <v>2</v>
      </c>
      <c r="B18" s="410" t="s">
        <v>453</v>
      </c>
      <c r="C18" s="375" t="s">
        <v>454</v>
      </c>
      <c r="D18" s="376" t="s">
        <v>455</v>
      </c>
      <c r="E18" s="377"/>
      <c r="F18" s="365">
        <f t="shared" si="0"/>
        <v>0</v>
      </c>
    </row>
    <row r="19" spans="1:6" ht="57">
      <c r="A19" s="363">
        <v>3</v>
      </c>
      <c r="B19" s="373" t="s">
        <v>456</v>
      </c>
      <c r="C19" s="378" t="s">
        <v>454</v>
      </c>
      <c r="D19" s="379" t="s">
        <v>457</v>
      </c>
      <c r="E19" s="380"/>
      <c r="F19" s="365">
        <f t="shared" si="0"/>
        <v>0</v>
      </c>
    </row>
    <row r="20" spans="1:6" ht="57">
      <c r="A20" s="363">
        <v>4</v>
      </c>
      <c r="B20" s="410" t="s">
        <v>458</v>
      </c>
      <c r="C20" s="378" t="s">
        <v>454</v>
      </c>
      <c r="D20" s="379" t="s">
        <v>459</v>
      </c>
      <c r="E20" s="380"/>
      <c r="F20" s="365">
        <f t="shared" si="0"/>
        <v>0</v>
      </c>
    </row>
    <row r="21" spans="1:6" ht="42.75">
      <c r="A21" s="363">
        <v>5</v>
      </c>
      <c r="B21" s="410" t="s">
        <v>460</v>
      </c>
      <c r="C21" s="381"/>
      <c r="D21" s="382"/>
      <c r="E21" s="383"/>
      <c r="F21" s="365">
        <f t="shared" si="0"/>
        <v>0</v>
      </c>
    </row>
    <row r="22" spans="1:6" ht="28.5">
      <c r="A22" s="363"/>
      <c r="B22" s="378" t="s">
        <v>461</v>
      </c>
      <c r="C22" s="384" t="s">
        <v>462</v>
      </c>
      <c r="D22" s="385">
        <v>40</v>
      </c>
      <c r="E22" s="386"/>
      <c r="F22" s="365">
        <f t="shared" si="0"/>
        <v>0</v>
      </c>
    </row>
    <row r="23" spans="1:6" ht="28.5">
      <c r="A23" s="363"/>
      <c r="B23" s="411" t="s">
        <v>463</v>
      </c>
      <c r="C23" s="387" t="s">
        <v>462</v>
      </c>
      <c r="D23" s="388">
        <v>40</v>
      </c>
      <c r="E23" s="389"/>
      <c r="F23" s="365">
        <f t="shared" si="0"/>
        <v>0</v>
      </c>
    </row>
    <row r="24" spans="1:6" ht="15">
      <c r="A24" s="359"/>
      <c r="B24" s="645" t="s">
        <v>128</v>
      </c>
      <c r="C24" s="646"/>
      <c r="D24" s="646"/>
      <c r="E24" s="647"/>
      <c r="F24" s="390">
        <f>SUM(F17:F23)</f>
        <v>0</v>
      </c>
    </row>
    <row r="25" spans="1:6" ht="18">
      <c r="A25" s="363"/>
      <c r="B25" s="645" t="s">
        <v>128</v>
      </c>
      <c r="C25" s="646"/>
      <c r="D25" s="646"/>
      <c r="E25" s="647"/>
      <c r="F25" s="391">
        <f>F9+F14+F24</f>
        <v>0</v>
      </c>
    </row>
    <row r="26" spans="1:6" ht="15">
      <c r="A26" s="392"/>
      <c r="B26" s="438"/>
      <c r="C26" s="392"/>
      <c r="D26" s="392"/>
      <c r="E26" s="394"/>
      <c r="F26" s="395"/>
    </row>
    <row r="27" spans="1:6" ht="15">
      <c r="A27" s="392"/>
      <c r="B27" s="437"/>
      <c r="C27" s="372"/>
      <c r="D27" s="372"/>
      <c r="E27" s="358"/>
      <c r="F27" s="358"/>
    </row>
    <row r="28" spans="1:6" ht="15">
      <c r="A28" s="396"/>
      <c r="B28" s="652" t="s">
        <v>464</v>
      </c>
      <c r="C28" s="652"/>
      <c r="D28" s="652"/>
      <c r="E28" s="652"/>
      <c r="F28" s="652"/>
    </row>
    <row r="29" spans="1:6" ht="15">
      <c r="A29" s="397" t="s">
        <v>439</v>
      </c>
      <c r="B29" s="651" t="s">
        <v>465</v>
      </c>
      <c r="C29" s="651"/>
      <c r="D29" s="651"/>
      <c r="E29" s="651"/>
      <c r="F29" s="398">
        <f>F9</f>
        <v>0</v>
      </c>
    </row>
    <row r="30" spans="1:6" ht="15">
      <c r="A30" s="397" t="s">
        <v>445</v>
      </c>
      <c r="B30" s="653" t="s">
        <v>446</v>
      </c>
      <c r="C30" s="654"/>
      <c r="D30" s="654"/>
      <c r="E30" s="654"/>
      <c r="F30" s="399">
        <f>F14</f>
        <v>0</v>
      </c>
    </row>
    <row r="31" spans="1:6" ht="15">
      <c r="A31" s="397" t="s">
        <v>449</v>
      </c>
      <c r="B31" s="658" t="s">
        <v>466</v>
      </c>
      <c r="C31" s="659"/>
      <c r="D31" s="659"/>
      <c r="E31" s="660"/>
      <c r="F31" s="400">
        <f>F24</f>
        <v>0</v>
      </c>
    </row>
    <row r="32" spans="1:6" ht="15">
      <c r="A32" s="401"/>
      <c r="B32" s="655" t="s">
        <v>128</v>
      </c>
      <c r="C32" s="656"/>
      <c r="D32" s="656"/>
      <c r="E32" s="657"/>
      <c r="F32" s="402">
        <f>SUM(F29:F31)</f>
        <v>0</v>
      </c>
    </row>
    <row r="33" spans="1:6" ht="15">
      <c r="A33" s="444"/>
      <c r="B33" s="445"/>
      <c r="C33" s="445"/>
      <c r="D33" s="445"/>
      <c r="E33" s="445"/>
      <c r="F33" s="446"/>
    </row>
    <row r="34" spans="1:6" ht="15">
      <c r="A34" s="372"/>
      <c r="B34" s="437"/>
      <c r="C34" s="372"/>
      <c r="D34" s="372"/>
      <c r="E34" s="358"/>
      <c r="F34" s="358"/>
    </row>
    <row r="35" spans="1:6" ht="15.75">
      <c r="A35" s="403" t="s">
        <v>467</v>
      </c>
      <c r="B35" s="642" t="s">
        <v>468</v>
      </c>
      <c r="C35" s="643"/>
      <c r="D35" s="643"/>
      <c r="E35" s="643"/>
      <c r="F35" s="644"/>
    </row>
    <row r="36" spans="1:6" ht="15">
      <c r="A36" s="359"/>
      <c r="B36" s="436" t="s">
        <v>447</v>
      </c>
      <c r="C36" s="404"/>
      <c r="D36" s="404"/>
      <c r="E36" s="404"/>
      <c r="F36" s="405"/>
    </row>
    <row r="37" spans="1:6" ht="71.25">
      <c r="A37" s="363">
        <v>1</v>
      </c>
      <c r="B37" s="408" t="s">
        <v>469</v>
      </c>
      <c r="C37" s="363" t="s">
        <v>444</v>
      </c>
      <c r="D37" s="363">
        <f>434*1.05</f>
        <v>455.70000000000005</v>
      </c>
      <c r="E37" s="364"/>
      <c r="F37" s="365">
        <f>D37*E37</f>
        <v>0</v>
      </c>
    </row>
    <row r="38" spans="1:6" ht="71.25">
      <c r="A38" s="363">
        <v>2</v>
      </c>
      <c r="B38" s="408" t="s">
        <v>470</v>
      </c>
      <c r="C38" s="363" t="s">
        <v>444</v>
      </c>
      <c r="D38" s="363">
        <f>657*1.05</f>
        <v>689.85</v>
      </c>
      <c r="E38" s="364"/>
      <c r="F38" s="365">
        <f>D38*E38</f>
        <v>0</v>
      </c>
    </row>
    <row r="39" spans="1:6" ht="71.25">
      <c r="A39" s="363">
        <v>3</v>
      </c>
      <c r="B39" s="408" t="s">
        <v>471</v>
      </c>
      <c r="C39" s="363" t="s">
        <v>444</v>
      </c>
      <c r="D39" s="363">
        <f>731*1.05</f>
        <v>767.5500000000001</v>
      </c>
      <c r="E39" s="364"/>
      <c r="F39" s="365">
        <f>D39*E39</f>
        <v>0</v>
      </c>
    </row>
    <row r="40" spans="1:6" ht="71.25">
      <c r="A40" s="363">
        <v>4</v>
      </c>
      <c r="B40" s="408" t="s">
        <v>472</v>
      </c>
      <c r="C40" s="363" t="s">
        <v>444</v>
      </c>
      <c r="D40" s="363">
        <f>921*1.05</f>
        <v>967.0500000000001</v>
      </c>
      <c r="E40" s="364"/>
      <c r="F40" s="365">
        <f>D40*E40</f>
        <v>0</v>
      </c>
    </row>
    <row r="41" spans="1:6" ht="15.75">
      <c r="A41" s="363"/>
      <c r="B41" s="645" t="s">
        <v>128</v>
      </c>
      <c r="C41" s="646"/>
      <c r="D41" s="646"/>
      <c r="E41" s="647"/>
      <c r="F41" s="366">
        <f>SUM(F37:F40)</f>
        <v>0</v>
      </c>
    </row>
    <row r="42" spans="1:6" ht="15">
      <c r="A42" s="372"/>
      <c r="B42" s="437"/>
      <c r="C42" s="372"/>
      <c r="D42" s="372"/>
      <c r="E42" s="358"/>
      <c r="F42" s="358"/>
    </row>
    <row r="43" spans="1:6" ht="15">
      <c r="A43" s="403" t="s">
        <v>473</v>
      </c>
      <c r="B43" s="648" t="s">
        <v>474</v>
      </c>
      <c r="C43" s="649"/>
      <c r="D43" s="649"/>
      <c r="E43" s="649"/>
      <c r="F43" s="650"/>
    </row>
    <row r="44" spans="1:6" ht="242.25">
      <c r="A44" s="396"/>
      <c r="B44" s="406" t="s">
        <v>475</v>
      </c>
      <c r="C44" s="396"/>
      <c r="D44" s="396"/>
      <c r="E44" s="407"/>
      <c r="F44" s="407"/>
    </row>
    <row r="45" spans="1:6" ht="50.25">
      <c r="A45" s="363">
        <v>1</v>
      </c>
      <c r="B45" s="408" t="s">
        <v>476</v>
      </c>
      <c r="C45" s="363" t="s">
        <v>452</v>
      </c>
      <c r="D45" s="374">
        <v>12</v>
      </c>
      <c r="E45" s="364"/>
      <c r="F45" s="365">
        <f>D45*E45</f>
        <v>0</v>
      </c>
    </row>
    <row r="46" spans="1:6" ht="50.25">
      <c r="A46" s="363">
        <v>2</v>
      </c>
      <c r="B46" s="408" t="s">
        <v>477</v>
      </c>
      <c r="C46" s="363" t="s">
        <v>452</v>
      </c>
      <c r="D46" s="374">
        <v>22</v>
      </c>
      <c r="E46" s="364"/>
      <c r="F46" s="365">
        <f aca="true" t="shared" si="1" ref="F46:F57">D46*E46</f>
        <v>0</v>
      </c>
    </row>
    <row r="47" spans="1:6" ht="50.25">
      <c r="A47" s="363">
        <v>3</v>
      </c>
      <c r="B47" s="408" t="s">
        <v>478</v>
      </c>
      <c r="C47" s="363" t="s">
        <v>452</v>
      </c>
      <c r="D47" s="374">
        <v>15</v>
      </c>
      <c r="E47" s="364"/>
      <c r="F47" s="365">
        <f t="shared" si="1"/>
        <v>0</v>
      </c>
    </row>
    <row r="48" spans="1:6" ht="50.25">
      <c r="A48" s="363">
        <v>4</v>
      </c>
      <c r="B48" s="408" t="s">
        <v>479</v>
      </c>
      <c r="C48" s="363" t="s">
        <v>452</v>
      </c>
      <c r="D48" s="374">
        <v>38</v>
      </c>
      <c r="E48" s="364"/>
      <c r="F48" s="365">
        <f t="shared" si="1"/>
        <v>0</v>
      </c>
    </row>
    <row r="49" spans="1:6" ht="57">
      <c r="A49" s="363">
        <v>5</v>
      </c>
      <c r="B49" s="410" t="s">
        <v>458</v>
      </c>
      <c r="C49" s="378" t="s">
        <v>454</v>
      </c>
      <c r="D49" s="379" t="s">
        <v>480</v>
      </c>
      <c r="E49" s="380"/>
      <c r="F49" s="409">
        <f t="shared" si="1"/>
        <v>0</v>
      </c>
    </row>
    <row r="50" spans="1:6" ht="42.75">
      <c r="A50" s="363">
        <v>6</v>
      </c>
      <c r="B50" s="410" t="s">
        <v>460</v>
      </c>
      <c r="C50" s="381"/>
      <c r="D50" s="381"/>
      <c r="E50" s="383"/>
      <c r="F50" s="409"/>
    </row>
    <row r="51" spans="1:6" ht="28.5">
      <c r="A51" s="363">
        <v>7</v>
      </c>
      <c r="B51" s="378" t="s">
        <v>461</v>
      </c>
      <c r="C51" s="384" t="s">
        <v>462</v>
      </c>
      <c r="D51" s="385">
        <v>70</v>
      </c>
      <c r="E51" s="386"/>
      <c r="F51" s="409">
        <f t="shared" si="1"/>
        <v>0</v>
      </c>
    </row>
    <row r="52" spans="1:6" ht="28.5">
      <c r="A52" s="363">
        <v>8</v>
      </c>
      <c r="B52" s="411" t="s">
        <v>463</v>
      </c>
      <c r="C52" s="387" t="s">
        <v>462</v>
      </c>
      <c r="D52" s="388">
        <v>70</v>
      </c>
      <c r="E52" s="389"/>
      <c r="F52" s="409">
        <f t="shared" si="1"/>
        <v>0</v>
      </c>
    </row>
    <row r="53" spans="1:6" ht="42.75">
      <c r="A53" s="363">
        <v>9</v>
      </c>
      <c r="B53" s="439" t="s">
        <v>481</v>
      </c>
      <c r="C53" s="412" t="s">
        <v>454</v>
      </c>
      <c r="D53" s="413" t="s">
        <v>482</v>
      </c>
      <c r="E53" s="414"/>
      <c r="F53" s="409">
        <f t="shared" si="1"/>
        <v>0</v>
      </c>
    </row>
    <row r="54" spans="1:6" ht="28.5">
      <c r="A54" s="363">
        <v>10</v>
      </c>
      <c r="B54" s="440" t="s">
        <v>483</v>
      </c>
      <c r="C54" s="415"/>
      <c r="D54" s="363"/>
      <c r="E54" s="416"/>
      <c r="F54" s="417"/>
    </row>
    <row r="55" spans="1:6" ht="15">
      <c r="A55" s="363">
        <v>11</v>
      </c>
      <c r="B55" s="440" t="s">
        <v>484</v>
      </c>
      <c r="C55" s="415" t="s">
        <v>462</v>
      </c>
      <c r="D55" s="363">
        <v>6</v>
      </c>
      <c r="E55" s="416"/>
      <c r="F55" s="417">
        <f t="shared" si="1"/>
        <v>0</v>
      </c>
    </row>
    <row r="56" spans="1:6" ht="15">
      <c r="A56" s="363">
        <v>12</v>
      </c>
      <c r="B56" s="440" t="s">
        <v>485</v>
      </c>
      <c r="C56" s="415" t="s">
        <v>462</v>
      </c>
      <c r="D56" s="363">
        <v>1</v>
      </c>
      <c r="E56" s="416"/>
      <c r="F56" s="418">
        <f t="shared" si="1"/>
        <v>0</v>
      </c>
    </row>
    <row r="57" spans="1:6" ht="15">
      <c r="A57" s="363">
        <v>13</v>
      </c>
      <c r="B57" s="440" t="s">
        <v>486</v>
      </c>
      <c r="C57" s="415" t="s">
        <v>462</v>
      </c>
      <c r="D57" s="363">
        <v>15</v>
      </c>
      <c r="E57" s="419"/>
      <c r="F57" s="420">
        <f t="shared" si="1"/>
        <v>0</v>
      </c>
    </row>
    <row r="58" spans="1:6" ht="15.75">
      <c r="A58" s="363"/>
      <c r="B58" s="645" t="s">
        <v>128</v>
      </c>
      <c r="C58" s="646"/>
      <c r="D58" s="646"/>
      <c r="E58" s="647"/>
      <c r="F58" s="366">
        <f>SUM(F45:F57)</f>
        <v>0</v>
      </c>
    </row>
    <row r="59" spans="1:6" ht="18">
      <c r="A59" s="359"/>
      <c r="B59" s="645" t="s">
        <v>128</v>
      </c>
      <c r="C59" s="646"/>
      <c r="D59" s="646"/>
      <c r="E59" s="647"/>
      <c r="F59" s="421">
        <f>F41+F58</f>
        <v>0</v>
      </c>
    </row>
    <row r="60" spans="1:6" ht="15">
      <c r="A60" s="392"/>
      <c r="B60" s="438"/>
      <c r="C60" s="392"/>
      <c r="D60" s="392"/>
      <c r="E60" s="394"/>
      <c r="F60" s="395"/>
    </row>
    <row r="61" spans="1:6" ht="15">
      <c r="A61" s="396"/>
      <c r="B61" s="652" t="s">
        <v>487</v>
      </c>
      <c r="C61" s="652"/>
      <c r="D61" s="652"/>
      <c r="E61" s="652"/>
      <c r="F61" s="652"/>
    </row>
    <row r="62" spans="1:6" ht="15">
      <c r="A62" s="372"/>
      <c r="B62" s="437"/>
      <c r="C62" s="372"/>
      <c r="D62" s="422"/>
      <c r="E62" s="423"/>
      <c r="F62" s="423"/>
    </row>
    <row r="63" spans="1:6" ht="15">
      <c r="A63" s="363" t="s">
        <v>488</v>
      </c>
      <c r="B63" s="653" t="s">
        <v>489</v>
      </c>
      <c r="C63" s="654"/>
      <c r="D63" s="654"/>
      <c r="E63" s="654"/>
      <c r="F63" s="399">
        <f>F41</f>
        <v>0</v>
      </c>
    </row>
    <row r="64" spans="1:6" ht="15">
      <c r="A64" s="363" t="s">
        <v>490</v>
      </c>
      <c r="B64" s="658" t="s">
        <v>491</v>
      </c>
      <c r="C64" s="659"/>
      <c r="D64" s="659"/>
      <c r="E64" s="660"/>
      <c r="F64" s="399">
        <f>F58</f>
        <v>0</v>
      </c>
    </row>
    <row r="65" spans="1:6" ht="15">
      <c r="A65" s="401"/>
      <c r="B65" s="655" t="s">
        <v>128</v>
      </c>
      <c r="C65" s="656"/>
      <c r="D65" s="656"/>
      <c r="E65" s="657"/>
      <c r="F65" s="402">
        <f>SUM(F63:F64)</f>
        <v>0</v>
      </c>
    </row>
    <row r="66" spans="1:6" ht="15">
      <c r="A66" s="444"/>
      <c r="B66" s="445"/>
      <c r="C66" s="445"/>
      <c r="D66" s="445"/>
      <c r="E66" s="445"/>
      <c r="F66" s="446"/>
    </row>
    <row r="67" spans="1:6" ht="15">
      <c r="A67" s="536"/>
      <c r="B67" s="661" t="s">
        <v>128</v>
      </c>
      <c r="C67" s="662"/>
      <c r="D67" s="662"/>
      <c r="E67" s="663"/>
      <c r="F67" s="535">
        <f>F32+F65</f>
        <v>0</v>
      </c>
    </row>
    <row r="68" spans="1:6" ht="15">
      <c r="A68" s="372"/>
      <c r="B68" s="437"/>
      <c r="C68" s="372"/>
      <c r="D68" s="372"/>
      <c r="E68" s="358"/>
      <c r="F68" s="358"/>
    </row>
    <row r="69" spans="1:6" ht="15">
      <c r="A69" s="26" t="s">
        <v>535</v>
      </c>
      <c r="B69" s="31" t="s">
        <v>529</v>
      </c>
      <c r="C69" s="153"/>
      <c r="D69" s="154"/>
      <c r="E69" s="100"/>
      <c r="F69" s="100"/>
    </row>
    <row r="70" spans="1:6" ht="42.75">
      <c r="A70" s="135"/>
      <c r="B70" s="459" t="s">
        <v>530</v>
      </c>
      <c r="C70" s="168" t="s">
        <v>127</v>
      </c>
      <c r="D70" s="167">
        <v>0.05</v>
      </c>
      <c r="E70" s="155"/>
      <c r="F70" s="94">
        <f>D70*E70</f>
        <v>0</v>
      </c>
    </row>
    <row r="71" spans="5:6" ht="15">
      <c r="E71" s="424"/>
      <c r="F71" s="424"/>
    </row>
    <row r="72" spans="5:6" ht="15">
      <c r="E72" s="424"/>
      <c r="F72" s="424"/>
    </row>
    <row r="73" spans="1:6" ht="15.75">
      <c r="A73" s="425"/>
      <c r="B73" s="441"/>
      <c r="C73" s="425"/>
      <c r="D73" s="426"/>
      <c r="E73" s="426"/>
      <c r="F73" s="426"/>
    </row>
    <row r="74" spans="1:6" ht="15">
      <c r="A74" s="648" t="s">
        <v>492</v>
      </c>
      <c r="B74" s="649"/>
      <c r="C74" s="649"/>
      <c r="D74" s="649"/>
      <c r="E74" s="649"/>
      <c r="F74" s="650"/>
    </row>
    <row r="75" spans="1:6" ht="15">
      <c r="A75" s="393"/>
      <c r="B75" s="438"/>
      <c r="C75" s="393"/>
      <c r="D75" s="393"/>
      <c r="E75" s="393"/>
      <c r="F75" s="393"/>
    </row>
    <row r="76" spans="1:6" ht="15.75">
      <c r="A76" s="427">
        <v>1</v>
      </c>
      <c r="B76" s="652" t="s">
        <v>493</v>
      </c>
      <c r="C76" s="652"/>
      <c r="D76" s="652"/>
      <c r="E76" s="652"/>
      <c r="F76" s="428">
        <f>F32</f>
        <v>0</v>
      </c>
    </row>
    <row r="77" spans="1:6" ht="15.75">
      <c r="A77" s="429"/>
      <c r="B77" s="442"/>
      <c r="C77" s="430"/>
      <c r="D77" s="430"/>
      <c r="E77" s="430"/>
      <c r="F77" s="431"/>
    </row>
    <row r="78" spans="1:6" ht="15.75">
      <c r="A78" s="427">
        <v>2</v>
      </c>
      <c r="B78" s="652" t="s">
        <v>494</v>
      </c>
      <c r="C78" s="652"/>
      <c r="D78" s="652"/>
      <c r="E78" s="652"/>
      <c r="F78" s="428">
        <f>F65</f>
        <v>0</v>
      </c>
    </row>
    <row r="79" spans="1:6" ht="15.75">
      <c r="A79" s="429"/>
      <c r="B79" s="430"/>
      <c r="C79" s="430"/>
      <c r="D79" s="430"/>
      <c r="E79" s="430"/>
      <c r="F79" s="431"/>
    </row>
    <row r="80" spans="1:6" ht="15.75">
      <c r="A80" s="427">
        <v>3</v>
      </c>
      <c r="B80" s="648" t="s">
        <v>529</v>
      </c>
      <c r="C80" s="649"/>
      <c r="D80" s="649"/>
      <c r="E80" s="650"/>
      <c r="F80" s="428">
        <f>F70</f>
        <v>0</v>
      </c>
    </row>
    <row r="81" spans="1:6" ht="15.75">
      <c r="A81" s="429"/>
      <c r="B81" s="442"/>
      <c r="C81" s="430"/>
      <c r="D81" s="430"/>
      <c r="E81" s="430"/>
      <c r="F81" s="431"/>
    </row>
    <row r="82" spans="1:6" ht="15.75">
      <c r="A82" s="427"/>
      <c r="B82" s="664" t="s">
        <v>128</v>
      </c>
      <c r="C82" s="665"/>
      <c r="D82" s="665"/>
      <c r="E82" s="666"/>
      <c r="F82" s="432">
        <f>SUM(F76:F80)</f>
        <v>0</v>
      </c>
    </row>
    <row r="83" spans="5:6" ht="15">
      <c r="E83" s="424"/>
      <c r="F83" s="424"/>
    </row>
    <row r="84" spans="5:6" ht="15">
      <c r="E84" s="424"/>
      <c r="F84" s="424"/>
    </row>
  </sheetData>
  <sheetProtection password="DEC5" sheet="1" objects="1" scenarios="1"/>
  <mergeCells count="29">
    <mergeCell ref="B80:E80"/>
    <mergeCell ref="B67:E67"/>
    <mergeCell ref="B82:E82"/>
    <mergeCell ref="B3:F3"/>
    <mergeCell ref="B6:F6"/>
    <mergeCell ref="B9:E9"/>
    <mergeCell ref="B11:F11"/>
    <mergeCell ref="B14:E14"/>
    <mergeCell ref="B31:E31"/>
    <mergeCell ref="B32:E32"/>
    <mergeCell ref="B65:E65"/>
    <mergeCell ref="A74:F74"/>
    <mergeCell ref="B76:E76"/>
    <mergeCell ref="B78:E78"/>
    <mergeCell ref="B58:E58"/>
    <mergeCell ref="B63:E63"/>
    <mergeCell ref="B64:E64"/>
    <mergeCell ref="B59:E59"/>
    <mergeCell ref="B61:F61"/>
    <mergeCell ref="B2:F2"/>
    <mergeCell ref="B35:F35"/>
    <mergeCell ref="B41:E41"/>
    <mergeCell ref="B43:F43"/>
    <mergeCell ref="B24:E24"/>
    <mergeCell ref="B29:E29"/>
    <mergeCell ref="B25:E25"/>
    <mergeCell ref="B28:F28"/>
    <mergeCell ref="B16:F16"/>
    <mergeCell ref="B30:E30"/>
  </mergeCells>
  <printOptions/>
  <pageMargins left="0.7086614173228347" right="0.31496062992125984" top="0.7480314960629921" bottom="0.7480314960629921"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9"/>
  <sheetViews>
    <sheetView zoomScalePageLayoutView="0" workbookViewId="0" topLeftCell="A1">
      <selection activeCell="B7" sqref="B7:G7"/>
    </sheetView>
  </sheetViews>
  <sheetFormatPr defaultColWidth="9.140625" defaultRowHeight="15"/>
  <sheetData>
    <row r="1" spans="1:9" ht="18.75">
      <c r="A1" s="529"/>
      <c r="B1" s="671" t="s">
        <v>77</v>
      </c>
      <c r="C1" s="671"/>
      <c r="D1" s="671"/>
      <c r="E1" s="671"/>
      <c r="F1" s="671"/>
      <c r="G1" s="671"/>
      <c r="H1" s="530"/>
      <c r="I1" s="530"/>
    </row>
    <row r="2" spans="1:9" ht="18.75">
      <c r="A2" s="531"/>
      <c r="B2" s="530"/>
      <c r="C2" s="530"/>
      <c r="D2" s="530"/>
      <c r="E2" s="530"/>
      <c r="F2" s="530"/>
      <c r="G2" s="530"/>
      <c r="H2" s="530"/>
      <c r="I2" s="530"/>
    </row>
    <row r="3" spans="1:9" ht="18">
      <c r="A3" s="532" t="s">
        <v>536</v>
      </c>
      <c r="B3" s="672" t="s">
        <v>537</v>
      </c>
      <c r="C3" s="673"/>
      <c r="D3" s="673"/>
      <c r="E3" s="673"/>
      <c r="F3" s="673"/>
      <c r="G3" s="674"/>
      <c r="H3" s="675">
        <f>'градежни работи'!F144</f>
        <v>0</v>
      </c>
      <c r="I3" s="675"/>
    </row>
    <row r="4" spans="1:9" ht="18">
      <c r="A4" s="532"/>
      <c r="B4" s="533"/>
      <c r="C4" s="533"/>
      <c r="D4" s="533"/>
      <c r="E4" s="533"/>
      <c r="F4" s="533"/>
      <c r="G4" s="533"/>
      <c r="H4" s="534"/>
      <c r="I4" s="534"/>
    </row>
    <row r="5" spans="1:9" ht="18">
      <c r="A5" s="532" t="s">
        <v>540</v>
      </c>
      <c r="B5" s="676" t="s">
        <v>538</v>
      </c>
      <c r="C5" s="677"/>
      <c r="D5" s="677"/>
      <c r="E5" s="677"/>
      <c r="F5" s="677"/>
      <c r="G5" s="678"/>
      <c r="H5" s="670">
        <f>'водовод и канализација'!F218</f>
        <v>0</v>
      </c>
      <c r="I5" s="670"/>
    </row>
    <row r="6" spans="1:9" ht="18">
      <c r="A6" s="532"/>
      <c r="B6" s="533"/>
      <c r="C6" s="533"/>
      <c r="D6" s="533"/>
      <c r="E6" s="533"/>
      <c r="F6" s="533"/>
      <c r="G6" s="533"/>
      <c r="H6" s="534"/>
      <c r="I6" s="534"/>
    </row>
    <row r="7" spans="1:9" ht="18">
      <c r="A7" s="532" t="s">
        <v>541</v>
      </c>
      <c r="B7" s="679" t="s">
        <v>539</v>
      </c>
      <c r="C7" s="680"/>
      <c r="D7" s="680"/>
      <c r="E7" s="680"/>
      <c r="F7" s="680"/>
      <c r="G7" s="681"/>
      <c r="H7" s="670">
        <f>'вештачки карпи'!F82</f>
        <v>0</v>
      </c>
      <c r="I7" s="670"/>
    </row>
    <row r="8" spans="1:9" ht="18">
      <c r="A8" s="532"/>
      <c r="B8" s="533"/>
      <c r="C8" s="533"/>
      <c r="D8" s="533"/>
      <c r="E8" s="533"/>
      <c r="F8" s="533"/>
      <c r="G8" s="533"/>
      <c r="H8" s="534"/>
      <c r="I8" s="534"/>
    </row>
    <row r="9" spans="1:9" ht="18">
      <c r="A9" s="532"/>
      <c r="B9" s="667" t="s">
        <v>95</v>
      </c>
      <c r="C9" s="668"/>
      <c r="D9" s="668"/>
      <c r="E9" s="668"/>
      <c r="F9" s="668"/>
      <c r="G9" s="669"/>
      <c r="H9" s="670">
        <f>SUM(H3:H8)</f>
        <v>0</v>
      </c>
      <c r="I9" s="670"/>
    </row>
  </sheetData>
  <sheetProtection password="DEC5" sheet="1" objects="1" scenarios="1"/>
  <mergeCells count="9">
    <mergeCell ref="B9:G9"/>
    <mergeCell ref="H9:I9"/>
    <mergeCell ref="B1:G1"/>
    <mergeCell ref="B3:G3"/>
    <mergeCell ref="H3:I3"/>
    <mergeCell ref="B5:G5"/>
    <mergeCell ref="H5:I5"/>
    <mergeCell ref="B7:G7"/>
    <mergeCell ref="H7:I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Predmer</dc:title>
  <dc:subject/>
  <dc:creator>Velart</dc:creator>
  <cp:keywords/>
  <dc:description/>
  <cp:lastModifiedBy>user</cp:lastModifiedBy>
  <cp:lastPrinted>2018-07-19T08:00:27Z</cp:lastPrinted>
  <dcterms:created xsi:type="dcterms:W3CDTF">2016-07-01T09:30:45Z</dcterms:created>
  <dcterms:modified xsi:type="dcterms:W3CDTF">2018-08-21T13:12:37Z</dcterms:modified>
  <cp:category/>
  <cp:version/>
  <cp:contentType/>
  <cp:contentStatus/>
</cp:coreProperties>
</file>